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9435" tabRatio="959" activeTab="9"/>
  </bookViews>
  <sheets>
    <sheet name="基本支出表皮" sheetId="1" r:id="rId1"/>
    <sheet name="部门收支总体情况表" sheetId="2" r:id="rId2"/>
    <sheet name="部门收入总表" sheetId="3" r:id="rId3"/>
    <sheet name="部门支出总体情况表" sheetId="4" r:id="rId4"/>
    <sheet name="财政拨款收支总表" sheetId="5" r:id="rId5"/>
    <sheet name="一般公共预算支出表" sheetId="6" r:id="rId6"/>
    <sheet name="一般公共预算基本支出情况表" sheetId="7" r:id="rId7"/>
    <sheet name="“三公”经费支出情况表 " sheetId="8" r:id="rId8"/>
    <sheet name="政府性基金预算收支情况表" sheetId="9" r:id="rId9"/>
    <sheet name="政府采购表" sheetId="10" r:id="rId10"/>
    <sheet name="政府购买服务表" sheetId="11" r:id="rId11"/>
    <sheet name="重点项目绩效目标表" sheetId="12" r:id="rId12"/>
    <sheet name="视频监控运行维护表" sheetId="13" r:id="rId13"/>
    <sheet name="派出所建设专项经费表" sheetId="14" r:id="rId14"/>
    <sheet name="巡警巡逻专项经费表" sheetId="15" r:id="rId15"/>
    <sheet name="集成平台" sheetId="16" r:id="rId16"/>
    <sheet name="视频调度" sheetId="17" r:id="rId17"/>
    <sheet name="智能交通系统工程" sheetId="18" r:id="rId18"/>
    <sheet name="智慧交通" sheetId="19" r:id="rId19"/>
  </sheets>
  <definedNames>
    <definedName name="_xlnm.Print_Area" localSheetId="1">'部门收支总体情况表'!$A$1:$F$41</definedName>
    <definedName name="_xlnm.Print_Area" localSheetId="3">'部门支出总体情况表'!$A$1:$K$51</definedName>
    <definedName name="_xlnm.Print_Area" localSheetId="4">'财政拨款收支总表'!$A$1:$J$51</definedName>
    <definedName name="_xlnm.Print_Area" localSheetId="0">'基本支出表皮'!$A$1:$P$24</definedName>
    <definedName name="_xlnm.Print_Area" localSheetId="13">'派出所建设专项经费表'!$A$1:$I$41</definedName>
    <definedName name="_xlnm.Print_Area" localSheetId="12">'视频监控运行维护表'!$A$1:$I$42</definedName>
    <definedName name="_xlnm.Print_Area" localSheetId="14">'巡警巡逻专项经费表'!$A$1:$I$41</definedName>
    <definedName name="_xlnm.Print_Area" localSheetId="6">'一般公共预算基本支出情况表'!$A$1:$AQ$48</definedName>
    <definedName name="_xlnm.Print_Area" localSheetId="5">'一般公共预算支出表'!$A$1:$J$50</definedName>
    <definedName name="_xlnm.Print_Area" localSheetId="9">'政府采购表'!$A$1:$N$10</definedName>
    <definedName name="_xlnm.Print_Area" localSheetId="10">'政府购买服务表'!$A$1:$J$5</definedName>
    <definedName name="_xlnm.Print_Area" localSheetId="8">'政府性基金预算收支情况表'!$A$1:$J$4</definedName>
    <definedName name="_xlnm.Print_Titles" localSheetId="4">'财政拨款收支总表'!$1:$4</definedName>
    <definedName name="_xlnm.Print_Titles" localSheetId="0">'基本支出表皮'!$1:$18</definedName>
    <definedName name="_xlnm.Print_Titles" localSheetId="6">'一般公共预算基本支出情况表'!$A:$D,'一般公共预算基本支出情况表'!$4:$7</definedName>
    <definedName name="_xlnm.Print_Titles" localSheetId="9">'政府采购表'!$1:$4</definedName>
    <definedName name="_xlnm.Print_Titles" localSheetId="10">'政府购买服务表'!$1:$4</definedName>
    <definedName name="_xlnm.Print_Titles" localSheetId="8">'政府性基金预算收支情况表'!$1:$4</definedName>
    <definedName name="Z_F3E756D0_37BF_413B_B4A8_93A201DE2E9C_.wvu.Cols" localSheetId="4" hidden="1">#REF!</definedName>
    <definedName name="Z_F3E756D0_37BF_413B_B4A8_93A201DE2E9C_.wvu.PrintTitles" localSheetId="1" hidden="1">'部门收支总体情况表'!#REF!</definedName>
    <definedName name="Z_F3E756D0_37BF_413B_B4A8_93A201DE2E9C_.wvu.PrintTitles" localSheetId="4" hidden="1">#REF!</definedName>
    <definedName name="Z_F3E756D0_37BF_413B_B4A8_93A201DE2E9C_.wvu.PrintTitles" localSheetId="10" hidden="1">'政府购买服务表'!$1:$4</definedName>
    <definedName name="Z_F3E756D0_37BF_413B_B4A8_93A201DE2E9C_.wvu.PrintTitles" localSheetId="8" hidden="1">#REF!</definedName>
    <definedName name="Z_F3E756D0_37BF_413B_B4A8_93A201DE2E9C_.wvu.PrintTitles" hidden="1">'政府采购表'!$1:$4</definedName>
  </definedNames>
  <calcPr fullCalcOnLoad="1"/>
</workbook>
</file>

<file path=xl/comments2.xml><?xml version="1.0" encoding="utf-8"?>
<comments xmlns="http://schemas.openxmlformats.org/spreadsheetml/2006/main">
  <authors>
    <author>微软用户</author>
  </authors>
  <commentList>
    <comment ref="B7" authorId="0">
      <text>
        <r>
          <rPr>
            <b/>
            <sz val="9"/>
            <rFont val="宋体"/>
            <family val="0"/>
          </rPr>
          <t>微软用户:</t>
        </r>
        <r>
          <rPr>
            <sz val="9"/>
            <rFont val="宋体"/>
            <family val="0"/>
          </rPr>
          <t xml:space="preserve">
市局成本1686.26万、交警成本2107.7万</t>
        </r>
      </text>
    </comment>
    <comment ref="B11" authorId="0">
      <text>
        <r>
          <rPr>
            <b/>
            <sz val="9"/>
            <rFont val="宋体"/>
            <family val="0"/>
          </rPr>
          <t>微软用户:</t>
        </r>
        <r>
          <rPr>
            <sz val="9"/>
            <rFont val="宋体"/>
            <family val="0"/>
          </rPr>
          <t xml:space="preserve">
交警罚没1924.4</t>
        </r>
      </text>
    </comment>
    <comment ref="D7" authorId="0">
      <text>
        <r>
          <rPr>
            <b/>
            <sz val="9"/>
            <rFont val="宋体"/>
            <family val="0"/>
          </rPr>
          <t>微软用户:</t>
        </r>
        <r>
          <rPr>
            <sz val="9"/>
            <rFont val="宋体"/>
            <family val="0"/>
          </rPr>
          <t xml:space="preserve">
市局工资6662.81；养老1279.1；医疗703.51；公积金767.45；</t>
        </r>
      </text>
    </comment>
    <comment ref="D12" authorId="0">
      <text>
        <r>
          <rPr>
            <b/>
            <sz val="9"/>
            <rFont val="宋体"/>
            <family val="0"/>
          </rPr>
          <t>微软用户:</t>
        </r>
        <r>
          <rPr>
            <sz val="9"/>
            <rFont val="宋体"/>
            <family val="0"/>
          </rPr>
          <t xml:space="preserve">
2号文320.5；3号文1686.26；</t>
        </r>
      </text>
    </comment>
    <comment ref="D11" authorId="0">
      <text>
        <r>
          <rPr>
            <b/>
            <sz val="9"/>
            <rFont val="宋体"/>
            <family val="0"/>
          </rPr>
          <t>微软用户:</t>
        </r>
        <r>
          <rPr>
            <sz val="9"/>
            <rFont val="宋体"/>
            <family val="0"/>
          </rPr>
          <t xml:space="preserve">
2号文人员4188.35；</t>
        </r>
      </text>
    </comment>
  </commentList>
</comments>
</file>

<file path=xl/comments8.xml><?xml version="1.0" encoding="utf-8"?>
<comments xmlns="http://schemas.openxmlformats.org/spreadsheetml/2006/main">
  <authors>
    <author>微软用户</author>
  </authors>
  <commentList>
    <comment ref="C9" authorId="0">
      <text>
        <r>
          <rPr>
            <b/>
            <sz val="9"/>
            <rFont val="宋体"/>
            <family val="0"/>
          </rPr>
          <t>微软用户:</t>
        </r>
        <r>
          <rPr>
            <sz val="9"/>
            <rFont val="宋体"/>
            <family val="0"/>
          </rPr>
          <t xml:space="preserve">
18年末1795人*0.025元</t>
        </r>
      </text>
    </comment>
  </commentList>
</comments>
</file>

<file path=xl/sharedStrings.xml><?xml version="1.0" encoding="utf-8"?>
<sst xmlns="http://schemas.openxmlformats.org/spreadsheetml/2006/main" count="2450" uniqueCount="414">
  <si>
    <t xml:space="preserve"> </t>
  </si>
  <si>
    <t>单位名称</t>
  </si>
  <si>
    <t>合计</t>
  </si>
  <si>
    <t>财政拨款收入</t>
  </si>
  <si>
    <t>纳入预算管理的行政事业性收费等非税收入</t>
  </si>
  <si>
    <t>纳入政府性基金预算管理收入</t>
  </si>
  <si>
    <t>纳入专户管理的行政事业性收费等非税收入</t>
  </si>
  <si>
    <t>工资福利支出</t>
  </si>
  <si>
    <t>商品和服务支出</t>
  </si>
  <si>
    <t>对个人和家庭的补助</t>
  </si>
  <si>
    <t>项目支出</t>
  </si>
  <si>
    <t xml:space="preserve"> 单位：万元</t>
  </si>
  <si>
    <t>科目代码</t>
  </si>
  <si>
    <t>类</t>
  </si>
  <si>
    <t>款</t>
  </si>
  <si>
    <t>项</t>
  </si>
  <si>
    <t>科目名称</t>
  </si>
  <si>
    <t>项目名称</t>
  </si>
  <si>
    <t>项目内容</t>
  </si>
  <si>
    <t xml:space="preserve">              单位：万元</t>
  </si>
  <si>
    <t>购买服务指导目录对应项目（三级目录代码及名称）</t>
  </si>
  <si>
    <t>上级专项提前告知转移支付资金</t>
  </si>
  <si>
    <t>单位:万元</t>
  </si>
  <si>
    <t>财政拨款</t>
  </si>
  <si>
    <t>纳入预算管理的行政事业性收费</t>
  </si>
  <si>
    <t>纳入预算管理的政府性基金</t>
  </si>
  <si>
    <t>纳入专户管理的行政事业性收费等收入</t>
  </si>
  <si>
    <t>上级补助收入</t>
  </si>
  <si>
    <t>其他收入</t>
  </si>
  <si>
    <t>总计(合计)</t>
  </si>
  <si>
    <t>单位名称</t>
  </si>
  <si>
    <t/>
  </si>
  <si>
    <t xml:space="preserve">收      入 </t>
  </si>
  <si>
    <t xml:space="preserve">支           出 </t>
  </si>
  <si>
    <t xml:space="preserve">项目 </t>
  </si>
  <si>
    <t xml:space="preserve">预算数 </t>
  </si>
  <si>
    <t xml:space="preserve">项目（按经济分类） </t>
  </si>
  <si>
    <t xml:space="preserve">项目（按功能分类） </t>
  </si>
  <si>
    <t>一、财政拨款</t>
  </si>
  <si>
    <t>一、基本支出</t>
  </si>
  <si>
    <t>一般公共服务支出</t>
  </si>
  <si>
    <t>二、纳入预算管理的行政事业性收费</t>
  </si>
  <si>
    <t xml:space="preserve">  1、工资福利支出</t>
  </si>
  <si>
    <t>外交支出</t>
  </si>
  <si>
    <t>三、纳入预算管理的政府性基金</t>
  </si>
  <si>
    <t xml:space="preserve">  2、商品和服务支出</t>
  </si>
  <si>
    <t>国防支出</t>
  </si>
  <si>
    <t>四、纳入专户管理的行政事业性收费等收入</t>
  </si>
  <si>
    <t xml:space="preserve">  3、对个人和家庭的补助</t>
  </si>
  <si>
    <t>公共安全支出</t>
  </si>
  <si>
    <t>五、上级补助收入</t>
  </si>
  <si>
    <t>二、项目支出</t>
  </si>
  <si>
    <t>教育支出</t>
  </si>
  <si>
    <t>六、其他收入</t>
  </si>
  <si>
    <t>科学技术支出</t>
  </si>
  <si>
    <t>文化体育与传媒支出</t>
  </si>
  <si>
    <t xml:space="preserve">  3、对企事业单位的补贴</t>
  </si>
  <si>
    <t>社会保障和就业支出</t>
  </si>
  <si>
    <t xml:space="preserve">  4、转移性支出</t>
  </si>
  <si>
    <t>社会保险基金支出</t>
  </si>
  <si>
    <t xml:space="preserve">  5、债务利息支出</t>
  </si>
  <si>
    <t>医疗卫生与计划生育支出</t>
  </si>
  <si>
    <t xml:space="preserve">  6、债务还本支出</t>
  </si>
  <si>
    <t>节能环保支出</t>
  </si>
  <si>
    <t xml:space="preserve">  7、基本建设支出</t>
  </si>
  <si>
    <t>城乡社区支出</t>
  </si>
  <si>
    <t xml:space="preserve">  8、其他资本性支出</t>
  </si>
  <si>
    <t>农林水支出</t>
  </si>
  <si>
    <t xml:space="preserve">  9、其他支出</t>
  </si>
  <si>
    <t>交通运输支出</t>
  </si>
  <si>
    <t>三、事业单位经营支出</t>
  </si>
  <si>
    <t>资源勘探电力信息等支出</t>
  </si>
  <si>
    <t>四、对附属单位补助支出</t>
  </si>
  <si>
    <t>商业服务业等支出</t>
  </si>
  <si>
    <t>五、上缴上级支出</t>
  </si>
  <si>
    <t>金融支出</t>
  </si>
  <si>
    <t>援助其他地区支出</t>
  </si>
  <si>
    <t>国土海洋气象等事务</t>
  </si>
  <si>
    <t>住房保障支出</t>
  </si>
  <si>
    <t>粮油物资储备支出</t>
  </si>
  <si>
    <t>国有资本经营预算支出</t>
  </si>
  <si>
    <t>预备费</t>
  </si>
  <si>
    <t>其他支出</t>
  </si>
  <si>
    <t>转移性支出</t>
  </si>
  <si>
    <t>债务还本支出</t>
  </si>
  <si>
    <t>债务利息支出</t>
  </si>
  <si>
    <t>债务发行费用支出</t>
  </si>
  <si>
    <t xml:space="preserve">本年收入出合计 </t>
  </si>
  <si>
    <t xml:space="preserve">本年支出合计 </t>
  </si>
  <si>
    <t xml:space="preserve">结转下年 </t>
  </si>
  <si>
    <t xml:space="preserve">     收    入    总    计 </t>
  </si>
  <si>
    <t xml:space="preserve">    支    出    总    计 </t>
  </si>
  <si>
    <t xml:space="preserve">     支    出    总    计</t>
  </si>
  <si>
    <t>科目编码</t>
  </si>
  <si>
    <t>科目名称（类/款/项）</t>
  </si>
  <si>
    <t>纳入预算管理的行政事业性收费</t>
  </si>
  <si>
    <t>纳入专户管理的行政事业性收费等收入</t>
  </si>
  <si>
    <t>上级补助收入</t>
  </si>
  <si>
    <t>注：收入来源包含财政拨款、纳入预算管理的行政事业性收费、纳入专户管理的行政事业性收费等收入、上级补助收入以及其他收入等</t>
  </si>
  <si>
    <t>功能科目（类/款/项）</t>
  </si>
  <si>
    <t>合计</t>
  </si>
  <si>
    <t>对个人和家庭补助支出</t>
  </si>
  <si>
    <t>工资性支出</t>
  </si>
  <si>
    <t>社会保障缴费</t>
  </si>
  <si>
    <t>其他工资福利支出</t>
  </si>
  <si>
    <t>小计</t>
  </si>
  <si>
    <t>公用经费定额部分</t>
  </si>
  <si>
    <t>福利费、工会经费</t>
  </si>
  <si>
    <t>公用取暖费</t>
  </si>
  <si>
    <t>交通费</t>
  </si>
  <si>
    <t>公务交通补贴</t>
  </si>
  <si>
    <t>其他商品和服务支出</t>
  </si>
  <si>
    <t>离退休支出</t>
  </si>
  <si>
    <t>抚恤和生活补助</t>
  </si>
  <si>
    <t>采暖补贴</t>
  </si>
  <si>
    <t>工资支出</t>
  </si>
  <si>
    <t>奖金</t>
  </si>
  <si>
    <t>医疗保险</t>
  </si>
  <si>
    <t>工伤保险</t>
  </si>
  <si>
    <t>失业保险</t>
  </si>
  <si>
    <t>离休费</t>
  </si>
  <si>
    <t>退休费</t>
  </si>
  <si>
    <t>其他</t>
  </si>
  <si>
    <t>特需费</t>
  </si>
  <si>
    <t>生活补</t>
  </si>
  <si>
    <t>遗属补</t>
  </si>
  <si>
    <t>电话费</t>
  </si>
  <si>
    <t>书报费</t>
  </si>
  <si>
    <t>伤残补</t>
  </si>
  <si>
    <t>基本工资</t>
  </si>
  <si>
    <t>津补贴</t>
  </si>
  <si>
    <t>滚动晋级</t>
  </si>
  <si>
    <t>其他工资</t>
  </si>
  <si>
    <t>十三个月工资</t>
  </si>
  <si>
    <t>单位：万元</t>
  </si>
  <si>
    <t>2017年XXXX部门预算纳入政府性基金预算管理收入安排支出表</t>
  </si>
  <si>
    <t>2017年XXXX部门预算政府购买服务项目表</t>
  </si>
  <si>
    <t>其他收入</t>
  </si>
  <si>
    <t>营口市公安局</t>
  </si>
  <si>
    <t>208</t>
  </si>
  <si>
    <t>05</t>
  </si>
  <si>
    <t>01</t>
  </si>
  <si>
    <t>210</t>
  </si>
  <si>
    <t>221</t>
  </si>
  <si>
    <t>02</t>
  </si>
  <si>
    <t>行政运行</t>
  </si>
  <si>
    <t>归口管理的行政单位离退休</t>
  </si>
  <si>
    <t>行政单位医疗</t>
  </si>
  <si>
    <t>住房公积金</t>
  </si>
  <si>
    <t>204</t>
  </si>
  <si>
    <t>02</t>
  </si>
  <si>
    <t>01</t>
  </si>
  <si>
    <t>公共安全支出/公安/行政运行</t>
  </si>
  <si>
    <t>208</t>
  </si>
  <si>
    <t>05</t>
  </si>
  <si>
    <t>01</t>
  </si>
  <si>
    <t>210</t>
  </si>
  <si>
    <t>11</t>
  </si>
  <si>
    <t>221</t>
  </si>
  <si>
    <t>02</t>
  </si>
  <si>
    <t>社会保障和就业支出/行政事业单位离退休/归口管理的行政单位离退休</t>
  </si>
  <si>
    <t>医疗卫生与计划生育支出/行政事业单位医疗/行政单位医疗</t>
  </si>
  <si>
    <t>住房保障支出/住房改革支出/住房公积金</t>
  </si>
  <si>
    <t>营口市公安局西市公安分局</t>
  </si>
  <si>
    <t>营口市公安局监管支队</t>
  </si>
  <si>
    <t>营口市公安局</t>
  </si>
  <si>
    <t>营口市公安局站前公安分局</t>
  </si>
  <si>
    <t>204</t>
  </si>
  <si>
    <t>公共安全支出/公安/行政运行</t>
  </si>
  <si>
    <t>社会保障和就业支出/行政事业单位离退休/归口管理的行政单位离退休</t>
  </si>
  <si>
    <t>医疗卫生与计划生育支出/行政事业单位医疗/行政单位医疗</t>
  </si>
  <si>
    <t>住房保障支出/住房改革支出/住房公积金</t>
  </si>
  <si>
    <t>市公安局监管支队</t>
  </si>
  <si>
    <t>合计</t>
  </si>
  <si>
    <t>营口市公安局监管支队</t>
  </si>
  <si>
    <t>2017年营口市公安局部门预算政府采购支出明细情况表</t>
  </si>
  <si>
    <t>营口市公安局交通警察支队</t>
  </si>
  <si>
    <t>市公安局交通警察支队</t>
  </si>
  <si>
    <r>
      <t>2</t>
    </r>
    <r>
      <rPr>
        <sz val="9"/>
        <rFont val="宋体"/>
        <family val="0"/>
      </rPr>
      <t>08</t>
    </r>
  </si>
  <si>
    <r>
      <t>0</t>
    </r>
    <r>
      <rPr>
        <sz val="9"/>
        <rFont val="宋体"/>
        <family val="0"/>
      </rPr>
      <t>5</t>
    </r>
  </si>
  <si>
    <r>
      <t>0</t>
    </r>
    <r>
      <rPr>
        <sz val="9"/>
        <rFont val="宋体"/>
        <family val="0"/>
      </rPr>
      <t>1</t>
    </r>
  </si>
  <si>
    <t>归口管理的行政单位离退休</t>
  </si>
  <si>
    <r>
      <t>2</t>
    </r>
    <r>
      <rPr>
        <sz val="9"/>
        <rFont val="宋体"/>
        <family val="0"/>
      </rPr>
      <t>10</t>
    </r>
  </si>
  <si>
    <r>
      <t>1</t>
    </r>
    <r>
      <rPr>
        <sz val="9"/>
        <rFont val="宋体"/>
        <family val="0"/>
      </rPr>
      <t>1</t>
    </r>
  </si>
  <si>
    <t>行政单位医疗</t>
  </si>
  <si>
    <r>
      <t>2</t>
    </r>
    <r>
      <rPr>
        <sz val="9"/>
        <rFont val="宋体"/>
        <family val="0"/>
      </rPr>
      <t>21</t>
    </r>
  </si>
  <si>
    <r>
      <t>0</t>
    </r>
    <r>
      <rPr>
        <sz val="9"/>
        <rFont val="宋体"/>
        <family val="0"/>
      </rPr>
      <t>2</t>
    </r>
  </si>
  <si>
    <t>住房公积金</t>
  </si>
  <si>
    <r>
      <t>2</t>
    </r>
    <r>
      <rPr>
        <sz val="10"/>
        <rFont val="宋体"/>
        <family val="0"/>
      </rPr>
      <t>04</t>
    </r>
  </si>
  <si>
    <r>
      <t>0</t>
    </r>
    <r>
      <rPr>
        <sz val="10"/>
        <rFont val="宋体"/>
        <family val="0"/>
      </rPr>
      <t>2</t>
    </r>
  </si>
  <si>
    <r>
      <t>2</t>
    </r>
    <r>
      <rPr>
        <sz val="10"/>
        <rFont val="宋体"/>
        <family val="0"/>
      </rPr>
      <t>08</t>
    </r>
  </si>
  <si>
    <r>
      <t>0</t>
    </r>
    <r>
      <rPr>
        <sz val="10"/>
        <rFont val="宋体"/>
        <family val="0"/>
      </rPr>
      <t>5</t>
    </r>
  </si>
  <si>
    <r>
      <t>0</t>
    </r>
    <r>
      <rPr>
        <sz val="10"/>
        <rFont val="宋体"/>
        <family val="0"/>
      </rPr>
      <t>1</t>
    </r>
  </si>
  <si>
    <r>
      <t>2</t>
    </r>
    <r>
      <rPr>
        <sz val="10"/>
        <rFont val="宋体"/>
        <family val="0"/>
      </rPr>
      <t>10</t>
    </r>
  </si>
  <si>
    <r>
      <t>1</t>
    </r>
    <r>
      <rPr>
        <sz val="10"/>
        <rFont val="宋体"/>
        <family val="0"/>
      </rPr>
      <t>1</t>
    </r>
  </si>
  <si>
    <r>
      <t>2</t>
    </r>
    <r>
      <rPr>
        <sz val="10"/>
        <rFont val="宋体"/>
        <family val="0"/>
      </rPr>
      <t>21</t>
    </r>
  </si>
  <si>
    <t>单位：万元</t>
  </si>
  <si>
    <t>项目</t>
  </si>
  <si>
    <t>金额</t>
  </si>
  <si>
    <t>因公出国（境）费</t>
  </si>
  <si>
    <t>公务用车购置及运行费</t>
  </si>
  <si>
    <t xml:space="preserve">  其中：公务用车购置费</t>
  </si>
  <si>
    <t xml:space="preserve">        公务用车运行费</t>
  </si>
  <si>
    <t>公务接待费</t>
  </si>
  <si>
    <t>注：要对“三公”经费增减变化原因等作出说明。</t>
  </si>
  <si>
    <t>机关事业单位基本养老保险缴费支出</t>
  </si>
  <si>
    <t>其他公安支出</t>
  </si>
  <si>
    <t>其他公安支出</t>
  </si>
  <si>
    <t>05</t>
  </si>
  <si>
    <t>社会保障和就业支出/行政事业单位离退休/机关事业单位基本养老保险缴费支出</t>
  </si>
  <si>
    <t>机关事业单位基本养老保险</t>
  </si>
  <si>
    <t>08</t>
  </si>
  <si>
    <t>伤残抚恤</t>
  </si>
  <si>
    <t>08</t>
  </si>
  <si>
    <t>02</t>
  </si>
  <si>
    <t>伤残抚恤</t>
  </si>
  <si>
    <t>208</t>
  </si>
  <si>
    <t>01</t>
  </si>
  <si>
    <t>独生子女费</t>
  </si>
  <si>
    <t>采暖补贴</t>
  </si>
  <si>
    <t>营口市公安局（含刑警、特警）</t>
  </si>
  <si>
    <t>营口市公安局西市公安分局</t>
  </si>
  <si>
    <t>市公安局西市公安分局</t>
  </si>
  <si>
    <t>营口市公安局站前公安分局</t>
  </si>
  <si>
    <t>市公安局站前公安分局</t>
  </si>
  <si>
    <t>社会保障和就业支出/行政事业单位离退休/养老保险</t>
  </si>
  <si>
    <t>伤残补助</t>
  </si>
  <si>
    <t>08</t>
  </si>
  <si>
    <t>伤残抚恤</t>
  </si>
  <si>
    <t>合计</t>
  </si>
  <si>
    <t>市公安局（含刑警、特警）</t>
  </si>
  <si>
    <t>合计</t>
  </si>
  <si>
    <t>2019年营口市公安局部门预算公开表</t>
  </si>
  <si>
    <t>2019年营口市公安局部门收支预算总表</t>
  </si>
  <si>
    <t>2019年营口市公安局部门收入预算总表</t>
  </si>
  <si>
    <t>2019年营口市公安局部门支出预算总表</t>
  </si>
  <si>
    <t>11</t>
  </si>
  <si>
    <t>2019年营口市公安局部门预算财政拨款收入安排支出表</t>
  </si>
  <si>
    <t>2019年营口市公安局部门一般公共预算支出表</t>
  </si>
  <si>
    <t>2019年营口市公安局部门一般公共预算基本支出表</t>
  </si>
  <si>
    <t>2019年营口市公安局部门一般公共预算“三公”经费支出预算表</t>
  </si>
  <si>
    <t>2018年</t>
  </si>
  <si>
    <t>2019年</t>
  </si>
  <si>
    <t>11</t>
  </si>
  <si>
    <t>事业单位医疗</t>
  </si>
  <si>
    <t>99</t>
  </si>
  <si>
    <t>其他行政事业单位医疗支出</t>
  </si>
  <si>
    <t>事业运行</t>
  </si>
  <si>
    <t>事业单位医疗</t>
  </si>
  <si>
    <t>公共安全支出/公安/事业运行</t>
  </si>
  <si>
    <t>50</t>
  </si>
  <si>
    <t>机关事业单位基本养老保险缴费支出</t>
  </si>
  <si>
    <t>社会保障和就业支出/行政事业单位离退休/机关事业单位基本养老保险缴费支出</t>
  </si>
  <si>
    <t>社会保障和就业支出/抚恤/伤残抚恤</t>
  </si>
  <si>
    <t>02</t>
  </si>
  <si>
    <t>医疗卫生与计划生育支出/行政事业单位医疗/事业单位医疗</t>
  </si>
  <si>
    <t>99</t>
  </si>
  <si>
    <t>医疗卫生与计划生育支出/行政事业单位医疗/其他行政事业单位医疗</t>
  </si>
  <si>
    <t>02</t>
  </si>
  <si>
    <t>事业单位离退休</t>
  </si>
  <si>
    <t>11</t>
  </si>
  <si>
    <r>
      <t>0</t>
    </r>
    <r>
      <rPr>
        <sz val="9"/>
        <rFont val="宋体"/>
        <family val="0"/>
      </rPr>
      <t>1</t>
    </r>
  </si>
  <si>
    <t>行政运行</t>
  </si>
  <si>
    <r>
      <t>0</t>
    </r>
    <r>
      <rPr>
        <sz val="9"/>
        <rFont val="宋体"/>
        <family val="0"/>
      </rPr>
      <t>2</t>
    </r>
  </si>
  <si>
    <t>事业单位离退休</t>
  </si>
  <si>
    <r>
      <t>9</t>
    </r>
    <r>
      <rPr>
        <sz val="9"/>
        <rFont val="宋体"/>
        <family val="0"/>
      </rPr>
      <t>9</t>
    </r>
  </si>
  <si>
    <t>其他公安支出</t>
  </si>
  <si>
    <t>1279.1</t>
  </si>
  <si>
    <t>70.95</t>
  </si>
  <si>
    <t>703.51</t>
  </si>
  <si>
    <t>767.45</t>
  </si>
  <si>
    <t>7881.25</t>
  </si>
  <si>
    <t>237.23</t>
  </si>
  <si>
    <t>10939.49</t>
  </si>
  <si>
    <t>2783.49</t>
  </si>
  <si>
    <t>45.3</t>
  </si>
  <si>
    <t>事业单位离退休</t>
  </si>
  <si>
    <t>0.58</t>
  </si>
  <si>
    <t>442.59</t>
  </si>
  <si>
    <t>32.49</t>
  </si>
  <si>
    <t>243.43</t>
  </si>
  <si>
    <t>265.55</t>
  </si>
  <si>
    <t>3813.43</t>
  </si>
  <si>
    <t>3571.93</t>
  </si>
  <si>
    <t>48.44</t>
  </si>
  <si>
    <t>558.83</t>
  </si>
  <si>
    <t>25.79</t>
  </si>
  <si>
    <t>307.36</t>
  </si>
  <si>
    <t>335.3</t>
  </si>
  <si>
    <t>4847.65</t>
  </si>
  <si>
    <t>行政运行</t>
  </si>
  <si>
    <t>38.78</t>
  </si>
  <si>
    <t>0.23</t>
  </si>
  <si>
    <t>505.61</t>
  </si>
  <si>
    <t>51.44</t>
  </si>
  <si>
    <t>278.09</t>
  </si>
  <si>
    <t>303.37</t>
  </si>
  <si>
    <t>4012.38</t>
  </si>
  <si>
    <r>
      <t>0</t>
    </r>
    <r>
      <rPr>
        <sz val="9"/>
        <rFont val="宋体"/>
        <family val="0"/>
      </rPr>
      <t>2</t>
    </r>
  </si>
  <si>
    <r>
      <t>0</t>
    </r>
    <r>
      <rPr>
        <sz val="9"/>
        <rFont val="宋体"/>
        <family val="0"/>
      </rPr>
      <t>5</t>
    </r>
  </si>
  <si>
    <r>
      <t>9</t>
    </r>
    <r>
      <rPr>
        <sz val="9"/>
        <rFont val="宋体"/>
        <family val="0"/>
      </rPr>
      <t>9</t>
    </r>
  </si>
  <si>
    <t>81.04</t>
  </si>
  <si>
    <t>32.33</t>
  </si>
  <si>
    <t>1.96</t>
  </si>
  <si>
    <t>123.68</t>
  </si>
  <si>
    <t>1716.8</t>
  </si>
  <si>
    <t>05</t>
  </si>
  <si>
    <t>2019年市本级部门预算项目支出绩效目标表</t>
  </si>
  <si>
    <t>单位：万元</t>
  </si>
  <si>
    <t>拘留所给养费</t>
  </si>
  <si>
    <t>主管部门</t>
  </si>
  <si>
    <t>营口市公安局监所管理支队</t>
  </si>
  <si>
    <t>项目资金
（万元）</t>
  </si>
  <si>
    <t xml:space="preserve"> 实施期资金总额：</t>
  </si>
  <si>
    <t xml:space="preserve"> 年度资金总额：</t>
  </si>
  <si>
    <t xml:space="preserve">       其中：财政拨款</t>
  </si>
  <si>
    <t xml:space="preserve">             其他资金</t>
  </si>
  <si>
    <t>绩
效
目
标</t>
  </si>
  <si>
    <t>实施期目标</t>
  </si>
  <si>
    <t>年度目标</t>
  </si>
  <si>
    <t xml:space="preserve">
 目标1：
 目标2：
 目标3：
 ……</t>
  </si>
  <si>
    <t>绩
效
指
标</t>
  </si>
  <si>
    <t>一级
指标</t>
  </si>
  <si>
    <t>二级指标</t>
  </si>
  <si>
    <t>三级指标</t>
  </si>
  <si>
    <t>指标值</t>
  </si>
  <si>
    <t>产
出
指
标</t>
  </si>
  <si>
    <t>数量指标</t>
  </si>
  <si>
    <t xml:space="preserve"> 指标1：拘押收教场所管理中拘留所经费</t>
  </si>
  <si>
    <t>完成计划目标</t>
  </si>
  <si>
    <t xml:space="preserve"> 指标2：</t>
  </si>
  <si>
    <t xml:space="preserve"> ……</t>
  </si>
  <si>
    <t>质量指标</t>
  </si>
  <si>
    <t xml:space="preserve"> 指标1：</t>
  </si>
  <si>
    <t>时效指标</t>
  </si>
  <si>
    <t>成本指标</t>
  </si>
  <si>
    <t>……</t>
  </si>
  <si>
    <t>效
益
指
标</t>
  </si>
  <si>
    <t>经济效益
指标</t>
  </si>
  <si>
    <t>社会效益
指标</t>
  </si>
  <si>
    <t>生态效益
指标</t>
  </si>
  <si>
    <t>可持续影响
指标</t>
  </si>
  <si>
    <t>满意度指标</t>
  </si>
  <si>
    <t>服务对象
满意度指标</t>
  </si>
  <si>
    <t xml:space="preserve"> 指标1：受到市委市政府高度重视，市公安局多次在党委会上好评。</t>
  </si>
  <si>
    <t xml:space="preserve"> 指标2：市公安局对此类工作非常认可。</t>
  </si>
  <si>
    <t>戒毒所给养费</t>
  </si>
  <si>
    <t xml:space="preserve"> 指标1：拘押收教场所管理中戒毒所经费</t>
  </si>
  <si>
    <t>看守所给养费</t>
  </si>
  <si>
    <t xml:space="preserve"> 指标1：拘押收教场所管理中看守所在押人员给养费</t>
  </si>
  <si>
    <t>公安局</t>
  </si>
  <si>
    <t>营口市公安局</t>
  </si>
  <si>
    <t>视频监控运行维护专项经费</t>
  </si>
  <si>
    <r>
      <rPr>
        <sz val="12"/>
        <rFont val="宋体"/>
        <family val="0"/>
      </rPr>
      <t>2</t>
    </r>
    <r>
      <rPr>
        <sz val="12"/>
        <rFont val="宋体"/>
        <family val="0"/>
      </rPr>
      <t>74.4</t>
    </r>
    <r>
      <rPr>
        <sz val="12"/>
        <rFont val="宋体"/>
        <family val="0"/>
      </rPr>
      <t>万元</t>
    </r>
  </si>
  <si>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</si>
  <si>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</si>
  <si>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 xml:space="preserve">
 目标1：保障视频、监控网络顺利运行。
 目标2：为维护社会治安秩序正常运行提供基本保障。
</t>
  </si>
  <si>
    <t xml:space="preserve">
 目标1：维护社会治安秩序，震慑违法犯罪。
 目标2：
</t>
  </si>
  <si>
    <t xml:space="preserve"> 指标1：视频巡逻防控，打击犯罪，维护社会治安秩序。</t>
  </si>
  <si>
    <t xml:space="preserve"> 指标2：保障视频、监控网络顺利运行。</t>
  </si>
  <si>
    <t>市区7个派出所建设专项经费</t>
  </si>
  <si>
    <r>
      <rPr>
        <sz val="12"/>
        <rFont val="宋体"/>
        <family val="0"/>
      </rPr>
      <t>4</t>
    </r>
    <r>
      <rPr>
        <sz val="12"/>
        <rFont val="宋体"/>
        <family val="0"/>
      </rPr>
      <t>91</t>
    </r>
    <r>
      <rPr>
        <sz val="12"/>
        <rFont val="宋体"/>
        <family val="0"/>
      </rPr>
      <t>万元</t>
    </r>
  </si>
  <si>
    <t xml:space="preserve">
 目标1：财政资金的正常拨付，为公安机关工作的正常运转提供了有力的保障，也是政权建设的客观需要。
 目标2：
</t>
  </si>
  <si>
    <t xml:space="preserve">
 目标1：市区派出所的维修、翻新、扩建，作为政权建设的重要组成部分。
 目标2：
</t>
  </si>
  <si>
    <t xml:space="preserve"> 指标1：政权建设的重要组成部分。</t>
  </si>
  <si>
    <t xml:space="preserve"> 指标2：</t>
  </si>
  <si>
    <t>巡警治安巡逻专项经费</t>
  </si>
  <si>
    <t xml:space="preserve">
 目标1：财政资金的正常拨付，为公安机关巡逻工作的正常运行提供了有力的保障，而巡逻工作的正常运行又在维护社会稳定，预防犯罪上发挥了重要的积极作用。
 目标2：
</t>
  </si>
  <si>
    <t xml:space="preserve">
 目标1：维护社会治安秩序，震慑违法犯罪。
 目标2：疏导交通，服务群众。
</t>
  </si>
  <si>
    <t xml:space="preserve"> 指标1：巡逻防控，打击犯罪</t>
  </si>
  <si>
    <t xml:space="preserve"> 指标2：维护社会治安秩序。</t>
  </si>
  <si>
    <r>
      <t>1</t>
    </r>
    <r>
      <rPr>
        <sz val="12"/>
        <rFont val="宋体"/>
        <family val="0"/>
      </rPr>
      <t>5</t>
    </r>
    <r>
      <rPr>
        <sz val="12"/>
        <rFont val="宋体"/>
        <family val="0"/>
      </rPr>
      <t>0万元</t>
    </r>
  </si>
  <si>
    <r>
      <t>1</t>
    </r>
    <r>
      <rPr>
        <sz val="12"/>
        <rFont val="宋体"/>
        <family val="0"/>
      </rPr>
      <t>50</t>
    </r>
    <r>
      <rPr>
        <sz val="12"/>
        <rFont val="宋体"/>
        <family val="0"/>
      </rPr>
      <t>万元</t>
    </r>
  </si>
  <si>
    <t>交警支队</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</si>
  <si>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</si>
  <si>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</si>
  <si>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集成指挥平台建设</t>
  </si>
  <si>
    <t xml:space="preserve">
 目标1：实现交通指挥集成化智能化。
 目标2：建设集交通运行监测、安全风险研判、重点车辆管控、应急指挥调度勤务监督考核为一体的指挥调度平台。
 </t>
  </si>
  <si>
    <t>减少城市交通拥堵</t>
  </si>
  <si>
    <t>交通事件快速发现快速处置</t>
  </si>
  <si>
    <t>公路交通安全防控系视频调度系统</t>
  </si>
  <si>
    <t xml:space="preserve">
 目标1：实现公路交通安全管理情况的视频调度。
 目标2：采用分布式部署集中式管理，省局、支队、大队可对辖区内节点进行相应权力的调度控制提高公路交通安全管理水平。
 目标3：构建省际、市际、城际三层公路交通安全人防体系。
 ……</t>
  </si>
  <si>
    <t>保障主干公路有序安全畅通</t>
  </si>
  <si>
    <t>提升管控能力和执法水平</t>
  </si>
  <si>
    <t>有效预防减少交通事故发生</t>
  </si>
  <si>
    <t>智能交通系统工程</t>
  </si>
  <si>
    <t xml:space="preserve">
 目标1：实现市区主城区交通安全管理可视化，有效提高交通安全管理水平。
 目标2：实现城市道路管理科学化，在全天各个时段实现有目的的交通流调控策略。
 目标3：实现城区主要路口交通状况实时记录。
 ……</t>
  </si>
  <si>
    <t>交通指挥调度精细化</t>
  </si>
  <si>
    <t>事件处理快速化</t>
  </si>
  <si>
    <t>视频资源智慧化</t>
  </si>
  <si>
    <t>智慧交通工程</t>
  </si>
  <si>
    <t xml:space="preserve">
 目标1：推进城市智慧交通发展。
 目标2：为道路交通控制优化、道路交通事件处置和警力科学管理提供重要依据。 </t>
  </si>
  <si>
    <t>推进城市智慧交通发展</t>
  </si>
  <si>
    <t>创建畅通、安全高效率的城市交通出行环境</t>
  </si>
  <si>
    <t>面向社会公众提供交通出行信息服务</t>
  </si>
  <si>
    <t xml:space="preserve">    监管支队是公安局对全地区看守所、拘留所、戒毒所、留置专区和其他监管场所实行归口管理的业务主管部门，贯彻落实上级公安机关和主管部门的工作部署和要求，本年度绩效目标全部完成。拘留所给养费35万元。</t>
  </si>
  <si>
    <t>特殊患病在押人员治疗费</t>
  </si>
  <si>
    <t xml:space="preserve">    监管支队是公安局对全地区看守所、拘留所、戒毒所、留置专区和其他监管场所实行归口管理的业务主管部门，贯彻落实上级公安机关和主管部门的工作部署和要求，本年度绩效目标全部完成。特殊患病治疗费100万元。</t>
  </si>
  <si>
    <t xml:space="preserve"> 指标1：三所集中收押救治患有艾滋病、肝炎、肺结核等传染病和体内有异物及其他重病犯罪嫌疑人所需经费。</t>
  </si>
  <si>
    <t xml:space="preserve"> 指标1：公安机关按照规定多次集中打击患有艾滋病、肝炎、肺结核等传染病和体内存有异物的违法犯罪清理活动，有效地维护了全市社会治安秩序</t>
  </si>
  <si>
    <t xml:space="preserve">    监管支队是公安局对全地区看守所、拘留所、戒毒所、留置专区和其他监管场所实行归口管理的业务主管部门，贯彻落实上级公安机关和主管部门的工作部署和要求，本年度绩效目标全部完成。戒毒所强制戒毒人员给养费60万元。</t>
  </si>
  <si>
    <t>安防设施改造费</t>
  </si>
  <si>
    <t xml:space="preserve">    监管支队是公安局对全地区看守所、拘留所、戒毒所、留置专区和其他监管场所实行归口管理的业务主管部门，贯彻落实上级公安机关和主管部门的工作部署和要求，本年度绩效目标全部完成。安防设施改造79万元。</t>
  </si>
  <si>
    <t xml:space="preserve"> 指标1：拘押收教场所管理中安防设施改造经费</t>
  </si>
  <si>
    <t>看护中心经费</t>
  </si>
  <si>
    <t xml:space="preserve">    监管支队是公安局对全地区看守所、拘留所、戒毒所、留置专区和其他监管场所实行归口管理的业务主管部门，贯彻落实上级公安机关和主管部门的工作部署和要求，本年度绩效目标全部完成。看护中心经费30万元。</t>
  </si>
  <si>
    <t xml:space="preserve"> 指标1：拘押收教场所管理中看护中心经费</t>
  </si>
  <si>
    <t xml:space="preserve">    监管支队是公安局对全地区看守所、拘留所、戒毒所、留置专区和其他监管场所实行归口管理的业务主管部门，贯彻落实上级公安机关和主管部门的工作部署和要求，本年度绩效目标全部完成。是看守所在押人员给养费273万元，主要是为保障涉嫌犯罪人员吃饭、衣被、公杂、日用品等。</t>
  </si>
  <si>
    <t>安防智能系统经费</t>
  </si>
  <si>
    <t xml:space="preserve">    监管支队是公安局对全地区看守所、拘留所、戒毒所、留置专区和其他监管场所实行归口管理的业务主管部门，贯彻落实上级公安机关和主管部门的工作部署和要求，本年度绩效目标全部完成。安防智能系统30万。</t>
  </si>
  <si>
    <t xml:space="preserve"> 指标1：拘押收教场所管理中安防智能系统经费</t>
  </si>
  <si>
    <t>消防设施费</t>
  </si>
  <si>
    <t xml:space="preserve">    监管支队是公安局对全地区看守所、拘留所、戒毒所、留置专区和其他监管场所实行归口管理的业务主管部门，贯彻落实上级公安机关和主管部门的工作部署和要求，本年度绩效目标全部完成。消防改造100万元。</t>
  </si>
  <si>
    <t xml:space="preserve"> 指标1：拘押收教场所管理中消防经费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</si>
</sst>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Red]\(0.0\)"/>
    <numFmt numFmtId="179" formatCode="#,##0.00_ "/>
    <numFmt numFmtId="180" formatCode="#,##0.0000"/>
    <numFmt numFmtId="181" formatCode="* #,##0.00;* \-#,##0.00;* &quot;&quot;??;@"/>
    <numFmt numFmtId="182" formatCode="0.00_);[Red]\(0.00\)"/>
    <numFmt numFmtId="183" formatCode="0.00_ "/>
    <numFmt numFmtId="184" formatCode="#,##0.00_);[Red]\(#,##0.00\)"/>
  </numFmts>
  <fonts count="42">
    <font>
      <sz val="9"/>
      <name val="宋体"/>
      <family val="0"/>
    </font>
    <font>
      <sz val="12"/>
      <name val="宋体"/>
      <family val="0"/>
    </font>
    <font>
      <sz val="10"/>
      <name val="宋体"/>
      <family val="0"/>
    </font>
    <font>
      <b/>
      <sz val="18"/>
      <name val="宋体"/>
      <family val="0"/>
    </font>
    <font>
      <b/>
      <sz val="18"/>
      <name val="Times New Roman"/>
      <family val="1"/>
    </font>
    <font>
      <b/>
      <sz val="10"/>
      <name val="宋体"/>
      <family val="0"/>
    </font>
    <font>
      <b/>
      <sz val="24"/>
      <name val="宋体"/>
      <family val="0"/>
    </font>
    <font>
      <sz val="20"/>
      <name val="宋体"/>
      <family val="0"/>
    </font>
    <font>
      <b/>
      <sz val="24"/>
      <name val="Times New Roman"/>
      <family val="1"/>
    </font>
    <font>
      <sz val="14"/>
      <name val="宋体"/>
      <family val="0"/>
    </font>
    <font>
      <u val="single"/>
      <sz val="12"/>
      <color indexed="12"/>
      <name val="宋体"/>
      <family val="0"/>
    </font>
    <font>
      <sz val="11"/>
      <color indexed="8"/>
      <name val="宋体"/>
      <family val="0"/>
    </font>
    <font>
      <sz val="11"/>
      <color indexed="62"/>
      <name val="宋体"/>
      <family val="0"/>
    </font>
    <font>
      <sz val="11"/>
      <color indexed="9"/>
      <name val="宋体"/>
      <family val="0"/>
    </font>
    <font>
      <b/>
      <sz val="11"/>
      <color indexed="9"/>
      <name val="宋体"/>
      <family val="0"/>
    </font>
    <font>
      <b/>
      <sz val="13"/>
      <color indexed="56"/>
      <name val="宋体"/>
      <family val="0"/>
    </font>
    <font>
      <b/>
      <sz val="11"/>
      <color indexed="63"/>
      <name val="宋体"/>
      <family val="0"/>
    </font>
    <font>
      <b/>
      <sz val="11"/>
      <color indexed="56"/>
      <name val="宋体"/>
      <family val="0"/>
    </font>
    <font>
      <sz val="11"/>
      <color indexed="52"/>
      <name val="宋体"/>
      <family val="0"/>
    </font>
    <font>
      <b/>
      <sz val="18"/>
      <color indexed="56"/>
      <name val="宋体"/>
      <family val="0"/>
    </font>
    <font>
      <sz val="11"/>
      <color indexed="60"/>
      <name val="宋体"/>
      <family val="0"/>
    </font>
    <font>
      <i/>
      <sz val="11"/>
      <color indexed="23"/>
      <name val="宋体"/>
      <family val="0"/>
    </font>
    <font>
      <sz val="11"/>
      <color indexed="17"/>
      <name val="宋体"/>
      <family val="0"/>
    </font>
    <font>
      <sz val="11"/>
      <color indexed="10"/>
      <name val="宋体"/>
      <family val="0"/>
    </font>
    <font>
      <sz val="11"/>
      <color indexed="20"/>
      <name val="宋体"/>
      <family val="0"/>
    </font>
    <font>
      <b/>
      <sz val="11"/>
      <color indexed="8"/>
      <name val="宋体"/>
      <family val="0"/>
    </font>
    <font>
      <b/>
      <sz val="11"/>
      <color indexed="52"/>
      <name val="宋体"/>
      <family val="0"/>
    </font>
    <font>
      <b/>
      <sz val="15"/>
      <color indexed="56"/>
      <name val="宋体"/>
      <family val="0"/>
    </font>
    <font>
      <b/>
      <sz val="18"/>
      <color indexed="8"/>
      <name val="宋体"/>
      <family val="0"/>
    </font>
    <font>
      <sz val="18"/>
      <name val="宋体"/>
      <family val="0"/>
    </font>
    <font>
      <b/>
      <sz val="16"/>
      <name val="宋体"/>
      <family val="0"/>
    </font>
    <font>
      <sz val="11"/>
      <name val="宋体"/>
      <family val="0"/>
    </font>
    <font>
      <sz val="10"/>
      <name val="Trial"/>
      <family val="1"/>
    </font>
    <font>
      <sz val="12"/>
      <name val="Trial"/>
      <family val="1"/>
    </font>
    <font>
      <u val="single"/>
      <sz val="9"/>
      <color indexed="12"/>
      <name val="宋体"/>
      <family val="0"/>
    </font>
    <font>
      <u val="single"/>
      <sz val="9"/>
      <color indexed="36"/>
      <name val="宋体"/>
      <family val="0"/>
    </font>
    <font>
      <b/>
      <sz val="9"/>
      <name val="宋体"/>
      <family val="0"/>
    </font>
    <font>
      <sz val="8"/>
      <name val="宋体"/>
      <family val="0"/>
    </font>
    <font>
      <b/>
      <sz val="8"/>
      <name val="宋体"/>
      <family val="0"/>
    </font>
    <font>
      <sz val="12"/>
      <name val="黑体"/>
      <family val="3"/>
    </font>
    <font>
      <sz val="10"/>
      <color indexed="8"/>
      <name val="宋体"/>
      <family val="0"/>
    </font>
    <font>
      <sz val="6"/>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27" fillId="0" borderId="1" applyNumberFormat="0" applyFill="0" applyAlignment="0" applyProtection="0"/>
    <xf numFmtId="0" fontId="1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4" fillId="3" borderId="0" applyNumberFormat="0" applyBorder="0" applyAlignment="0" applyProtection="0"/>
    <xf numFmtId="0" fontId="1"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34" fillId="0" borderId="0" applyNumberFormat="0" applyFill="0" applyBorder="0" applyAlignment="0" applyProtection="0"/>
    <xf numFmtId="0" fontId="22" fillId="4" borderId="0" applyNumberFormat="0" applyBorder="0" applyAlignment="0" applyProtection="0"/>
    <xf numFmtId="0" fontId="25" fillId="0" borderId="4" applyNumberFormat="0" applyFill="0" applyAlignment="0" applyProtection="0"/>
    <xf numFmtId="0" fontId="0" fillId="0" borderId="0">
      <alignment/>
      <protection/>
    </xf>
    <xf numFmtId="0" fontId="10" fillId="0" borderId="0" applyNumberFormat="0" applyFill="0" applyBorder="0" applyAlignment="0" applyProtection="0"/>
    <xf numFmtId="0" fontId="26" fillId="16" borderId="5" applyNumberFormat="0" applyAlignment="0" applyProtection="0"/>
    <xf numFmtId="0" fontId="14" fillId="17" borderId="6" applyNumberForma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8" fillId="0" borderId="7" applyNumberFormat="0" applyFill="0" applyAlignment="0" applyProtection="0"/>
    <xf numFmtId="43" fontId="1" fillId="0" borderId="0" applyFont="0" applyFill="0" applyBorder="0" applyAlignment="0" applyProtection="0"/>
    <xf numFmtId="0" fontId="0" fillId="0" borderId="0">
      <alignment/>
      <protection/>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0" fillId="22" borderId="0" applyNumberFormat="0" applyBorder="0" applyAlignment="0" applyProtection="0"/>
    <xf numFmtId="0" fontId="16" fillId="16" borderId="8" applyNumberFormat="0" applyAlignment="0" applyProtection="0"/>
    <xf numFmtId="0" fontId="12"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331">
    <xf numFmtId="0" fontId="0" fillId="0" borderId="0" xfId="0" applyAlignment="1">
      <alignment vertical="center"/>
    </xf>
    <xf numFmtId="0" fontId="0" fillId="0" borderId="0" xfId="0" applyFont="1" applyFill="1" applyAlignment="1">
      <alignment/>
    </xf>
    <xf numFmtId="0" fontId="2" fillId="0" borderId="0" xfId="0" applyFont="1" applyFill="1" applyAlignment="1">
      <alignment vertical="center"/>
    </xf>
    <xf numFmtId="0" fontId="0" fillId="0" borderId="0" xfId="0" applyFont="1" applyAlignment="1">
      <alignment/>
    </xf>
    <xf numFmtId="0" fontId="3" fillId="0" borderId="0" xfId="0" applyNumberFormat="1" applyFont="1" applyFill="1" applyAlignment="1" applyProtection="1">
      <alignment horizontal="centerContinuous"/>
      <protection/>
    </xf>
    <xf numFmtId="0" fontId="4" fillId="0" borderId="0" xfId="0" applyNumberFormat="1" applyFont="1" applyFill="1" applyAlignment="1" applyProtection="1">
      <alignment horizontal="centerContinuous"/>
      <protection/>
    </xf>
    <xf numFmtId="0" fontId="5" fillId="0" borderId="0" xfId="0" applyFont="1" applyFill="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wrapText="1"/>
      <protection/>
    </xf>
    <xf numFmtId="176" fontId="2" fillId="0" borderId="10" xfId="0" applyNumberFormat="1" applyFont="1" applyFill="1" applyBorder="1" applyAlignment="1" applyProtection="1">
      <alignment horizontal="right" vertical="center" wrapText="1"/>
      <protection/>
    </xf>
    <xf numFmtId="0" fontId="0" fillId="0" borderId="0" xfId="0" applyFill="1" applyAlignment="1">
      <alignment vertical="center"/>
    </xf>
    <xf numFmtId="0" fontId="5" fillId="0" borderId="11" xfId="0" applyFont="1" applyFill="1" applyBorder="1" applyAlignment="1">
      <alignment horizontal="right" vertical="center"/>
    </xf>
    <xf numFmtId="176" fontId="2" fillId="0" borderId="10" xfId="0" applyNumberFormat="1" applyFont="1" applyFill="1" applyBorder="1" applyAlignment="1">
      <alignment horizontal="right" vertical="center" wrapText="1"/>
    </xf>
    <xf numFmtId="0" fontId="2" fillId="0" borderId="0" xfId="0" applyFont="1" applyFill="1" applyAlignment="1">
      <alignment/>
    </xf>
    <xf numFmtId="49" fontId="5" fillId="0" borderId="11" xfId="0" applyNumberFormat="1" applyFont="1" applyFill="1" applyBorder="1" applyAlignment="1" applyProtection="1">
      <alignment/>
      <protection/>
    </xf>
    <xf numFmtId="0" fontId="5" fillId="0" borderId="10" xfId="0" applyNumberFormat="1" applyFont="1" applyFill="1" applyBorder="1" applyAlignment="1" applyProtection="1">
      <alignment horizontal="centerContinuous" vertical="center"/>
      <protection/>
    </xf>
    <xf numFmtId="0" fontId="5" fillId="0" borderId="10" xfId="0" applyFont="1" applyFill="1" applyBorder="1" applyAlignment="1">
      <alignment horizontal="center" vertical="center"/>
    </xf>
    <xf numFmtId="0" fontId="2"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centerContinuous" vertical="center"/>
    </xf>
    <xf numFmtId="0" fontId="0" fillId="24" borderId="0" xfId="0" applyFont="1" applyFill="1" applyAlignment="1">
      <alignment/>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49" fontId="2" fillId="0" borderId="10" xfId="0" applyNumberFormat="1" applyFont="1" applyFill="1" applyBorder="1" applyAlignment="1" applyProtection="1">
      <alignment horizontal="left" vertical="center"/>
      <protection/>
    </xf>
    <xf numFmtId="0" fontId="5" fillId="24" borderId="0" xfId="0" applyFont="1" applyFill="1" applyAlignment="1">
      <alignment/>
    </xf>
    <xf numFmtId="0" fontId="5" fillId="0" borderId="11" xfId="0" applyFont="1" applyFill="1" applyBorder="1" applyAlignment="1">
      <alignment vertical="center"/>
    </xf>
    <xf numFmtId="0" fontId="5" fillId="0" borderId="10" xfId="0" applyFont="1" applyFill="1" applyBorder="1" applyAlignment="1">
      <alignment horizontal="centerContinuous" vertical="center"/>
    </xf>
    <xf numFmtId="0" fontId="6" fillId="0" borderId="0" xfId="0" applyFont="1" applyAlignment="1">
      <alignment/>
    </xf>
    <xf numFmtId="0" fontId="7" fillId="0" borderId="0" xfId="0" applyFont="1" applyAlignment="1">
      <alignment/>
    </xf>
    <xf numFmtId="0" fontId="1" fillId="0" borderId="0" xfId="0" applyFont="1" applyAlignment="1">
      <alignment/>
    </xf>
    <xf numFmtId="0" fontId="6" fillId="0" borderId="0" xfId="0" applyNumberFormat="1" applyFont="1" applyFill="1" applyAlignment="1" applyProtection="1">
      <alignment horizontal="centerContinuous"/>
      <protection/>
    </xf>
    <xf numFmtId="0" fontId="8" fillId="0" borderId="0" xfId="0" applyNumberFormat="1" applyFont="1" applyFill="1" applyAlignment="1" applyProtection="1">
      <alignment horizontal="centerContinuous"/>
      <protection/>
    </xf>
    <xf numFmtId="49" fontId="0" fillId="0" borderId="0" xfId="0" applyNumberFormat="1" applyFont="1" applyFill="1" applyAlignment="1" applyProtection="1">
      <alignment/>
      <protection/>
    </xf>
    <xf numFmtId="0" fontId="6" fillId="0" borderId="0" xfId="0" applyFont="1" applyFill="1" applyAlignment="1">
      <alignment/>
    </xf>
    <xf numFmtId="0" fontId="7" fillId="0" borderId="0" xfId="0" applyFont="1" applyFill="1" applyAlignment="1">
      <alignment/>
    </xf>
    <xf numFmtId="0" fontId="2" fillId="0" borderId="0" xfId="0" applyFont="1" applyAlignment="1">
      <alignment vertical="center"/>
    </xf>
    <xf numFmtId="0" fontId="2" fillId="0" borderId="0" xfId="0" applyFont="1" applyAlignment="1">
      <alignment horizontal="center"/>
    </xf>
    <xf numFmtId="0" fontId="5" fillId="0" borderId="0" xfId="0" applyFont="1" applyAlignment="1">
      <alignment horizontal="center"/>
    </xf>
    <xf numFmtId="0" fontId="5" fillId="0" borderId="10" xfId="0" applyFont="1" applyBorder="1" applyAlignment="1">
      <alignment horizontal="center" vertical="center"/>
    </xf>
    <xf numFmtId="0" fontId="29" fillId="0" borderId="0" xfId="0" applyFont="1" applyAlignment="1">
      <alignment vertical="center"/>
    </xf>
    <xf numFmtId="0" fontId="0" fillId="0" borderId="10" xfId="0" applyFill="1" applyBorder="1" applyAlignment="1">
      <alignment vertical="center"/>
    </xf>
    <xf numFmtId="0" fontId="2" fillId="0" borderId="0" xfId="0" applyFont="1" applyAlignment="1">
      <alignment vertical="center"/>
    </xf>
    <xf numFmtId="2" fontId="2" fillId="24" borderId="0" xfId="0" applyNumberFormat="1" applyFont="1" applyFill="1" applyAlignment="1" applyProtection="1">
      <alignment horizontal="center" vertical="center"/>
      <protection/>
    </xf>
    <xf numFmtId="178" fontId="2" fillId="0" borderId="0" xfId="0" applyNumberFormat="1" applyFont="1" applyFill="1" applyAlignment="1" applyProtection="1">
      <alignment horizontal="right" vertical="center"/>
      <protection/>
    </xf>
    <xf numFmtId="0" fontId="31" fillId="0" borderId="0" xfId="0" applyFont="1" applyAlignment="1">
      <alignment vertical="center"/>
    </xf>
    <xf numFmtId="49" fontId="2" fillId="0" borderId="0" xfId="0" applyNumberFormat="1" applyFont="1" applyFill="1" applyAlignment="1" applyProtection="1">
      <alignment horizontal="center" vertical="center" wrapText="1"/>
      <protection/>
    </xf>
    <xf numFmtId="178" fontId="2" fillId="0" borderId="0" xfId="0" applyNumberFormat="1" applyFont="1" applyFill="1" applyAlignment="1" applyProtection="1">
      <alignment horizontal="center" vertical="center" wrapText="1"/>
      <protection/>
    </xf>
    <xf numFmtId="178" fontId="2" fillId="0" borderId="0" xfId="0" applyNumberFormat="1" applyFont="1" applyFill="1" applyAlignment="1" applyProtection="1">
      <alignment horizontal="center" vertical="center"/>
      <protection/>
    </xf>
    <xf numFmtId="0" fontId="31" fillId="0" borderId="0" xfId="0" applyFont="1" applyFill="1" applyAlignment="1">
      <alignment vertical="center"/>
    </xf>
    <xf numFmtId="0" fontId="2" fillId="0" borderId="0" xfId="0" applyFont="1" applyFill="1" applyAlignment="1">
      <alignment vertical="center"/>
    </xf>
    <xf numFmtId="49" fontId="2" fillId="0" borderId="0" xfId="0" applyNumberFormat="1" applyFont="1" applyFill="1" applyAlignment="1" applyProtection="1">
      <alignment vertical="center"/>
      <protection/>
    </xf>
    <xf numFmtId="178" fontId="2" fillId="0" borderId="0" xfId="0" applyNumberFormat="1" applyFont="1" applyFill="1" applyAlignment="1" applyProtection="1">
      <alignment vertical="center"/>
      <protection/>
    </xf>
    <xf numFmtId="49" fontId="2" fillId="0" borderId="10" xfId="0" applyNumberFormat="1" applyFont="1" applyFill="1" applyBorder="1" applyAlignment="1" applyProtection="1">
      <alignment vertical="center"/>
      <protection/>
    </xf>
    <xf numFmtId="178" fontId="5" fillId="0" borderId="0" xfId="0" applyNumberFormat="1" applyFont="1" applyFill="1" applyAlignment="1" applyProtection="1">
      <alignment horizontal="right" vertical="center"/>
      <protection/>
    </xf>
    <xf numFmtId="0" fontId="1" fillId="0" borderId="0" xfId="0" applyFont="1" applyAlignment="1">
      <alignment vertical="center"/>
    </xf>
    <xf numFmtId="0" fontId="31" fillId="0" borderId="0" xfId="0" applyFont="1" applyAlignment="1">
      <alignment horizontal="right" vertical="center"/>
    </xf>
    <xf numFmtId="0" fontId="2" fillId="0" borderId="0" xfId="0" applyFont="1" applyFill="1" applyAlignment="1">
      <alignment horizontal="right" vertical="center"/>
    </xf>
    <xf numFmtId="0" fontId="2" fillId="0" borderId="10" xfId="0" applyFont="1" applyFill="1" applyBorder="1" applyAlignment="1">
      <alignment horizontal="center" vertical="center"/>
    </xf>
    <xf numFmtId="179" fontId="2" fillId="0" borderId="10" xfId="0" applyNumberFormat="1" applyFont="1" applyFill="1" applyBorder="1" applyAlignment="1" applyProtection="1">
      <alignment horizontal="right" vertical="center" wrapText="1"/>
      <protection/>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horizontal="left" vertical="center" wrapText="1"/>
    </xf>
    <xf numFmtId="0" fontId="0" fillId="0" borderId="10" xfId="0" applyBorder="1" applyAlignment="1">
      <alignment vertical="center"/>
    </xf>
    <xf numFmtId="179" fontId="2" fillId="0" borderId="10" xfId="0" applyNumberFormat="1" applyFont="1" applyFill="1" applyBorder="1" applyAlignment="1">
      <alignment horizontal="right" vertical="center" wrapText="1"/>
    </xf>
    <xf numFmtId="0" fontId="2" fillId="0" borderId="10" xfId="0" applyFont="1" applyFill="1" applyBorder="1" applyAlignment="1">
      <alignment vertical="center"/>
    </xf>
    <xf numFmtId="179" fontId="2" fillId="0" borderId="10" xfId="0" applyNumberFormat="1" applyFont="1" applyBorder="1" applyAlignment="1">
      <alignment horizontal="right" vertical="center" wrapText="1"/>
    </xf>
    <xf numFmtId="179" fontId="0" fillId="0" borderId="10" xfId="0" applyNumberFormat="1" applyFill="1" applyBorder="1" applyAlignment="1">
      <alignment horizontal="right" vertical="center" wrapText="1"/>
    </xf>
    <xf numFmtId="0" fontId="32" fillId="0" borderId="10" xfId="0" applyFont="1" applyFill="1" applyBorder="1" applyAlignment="1">
      <alignment vertical="center"/>
    </xf>
    <xf numFmtId="0" fontId="32" fillId="0" borderId="10" xfId="0" applyFont="1" applyBorder="1" applyAlignment="1">
      <alignment vertical="center"/>
    </xf>
    <xf numFmtId="0" fontId="1" fillId="0" borderId="0" xfId="0" applyFont="1" applyFill="1" applyAlignment="1">
      <alignment vertical="center"/>
    </xf>
    <xf numFmtId="0" fontId="1" fillId="0" borderId="0" xfId="0" applyFont="1" applyAlignment="1">
      <alignment horizontal="right" vertical="center"/>
    </xf>
    <xf numFmtId="0" fontId="33" fillId="0" borderId="0" xfId="0" applyFont="1" applyAlignment="1">
      <alignment vertical="center"/>
    </xf>
    <xf numFmtId="179" fontId="0" fillId="0" borderId="10" xfId="0" applyNumberFormat="1" applyFont="1" applyFill="1" applyBorder="1" applyAlignment="1" applyProtection="1">
      <alignment horizontal="right" vertical="center" wrapText="1"/>
      <protection/>
    </xf>
    <xf numFmtId="179" fontId="0" fillId="0" borderId="10" xfId="0" applyNumberFormat="1" applyFill="1" applyBorder="1" applyAlignment="1">
      <alignment vertical="center"/>
    </xf>
    <xf numFmtId="180" fontId="2" fillId="0" borderId="10" xfId="0" applyNumberFormat="1" applyFont="1" applyFill="1" applyBorder="1" applyAlignment="1" applyProtection="1">
      <alignment horizontal="right" vertical="center" wrapText="1"/>
      <protection/>
    </xf>
    <xf numFmtId="2" fontId="2" fillId="0" borderId="0" xfId="0" applyNumberFormat="1" applyFont="1" applyFill="1" applyAlignment="1" applyProtection="1">
      <alignment horizontal="center" vertical="center"/>
      <protection/>
    </xf>
    <xf numFmtId="49"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center" vertical="center"/>
      <protection/>
    </xf>
    <xf numFmtId="178" fontId="2" fillId="0" borderId="0" xfId="0" applyNumberFormat="1" applyFont="1" applyFill="1" applyAlignment="1">
      <alignment horizontal="center" vertical="center"/>
    </xf>
    <xf numFmtId="49" fontId="2" fillId="0" borderId="1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2" fontId="30" fillId="24" borderId="0" xfId="0" applyNumberFormat="1" applyFont="1" applyFill="1" applyAlignment="1" applyProtection="1">
      <alignment vertical="center"/>
      <protection/>
    </xf>
    <xf numFmtId="0" fontId="0" fillId="0" borderId="10" xfId="0" applyFont="1" applyBorder="1" applyAlignment="1">
      <alignment/>
    </xf>
    <xf numFmtId="181" fontId="2" fillId="0" borderId="0" xfId="0" applyNumberFormat="1" applyFont="1" applyFill="1" applyAlignment="1" applyProtection="1">
      <alignment horizontal="center" vertical="center"/>
      <protection/>
    </xf>
    <xf numFmtId="49" fontId="2" fillId="0" borderId="0" xfId="0" applyNumberFormat="1" applyFont="1" applyFill="1" applyAlignment="1">
      <alignment horizontal="left" vertical="center"/>
    </xf>
    <xf numFmtId="178" fontId="2" fillId="0" borderId="0" xfId="0" applyNumberFormat="1" applyFont="1" applyAlignment="1">
      <alignment horizontal="center" vertical="center"/>
    </xf>
    <xf numFmtId="178" fontId="2" fillId="0"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0" fillId="0" borderId="10" xfId="0" applyBorder="1" applyAlignment="1">
      <alignment horizontal="centerContinuous" vertical="center"/>
    </xf>
    <xf numFmtId="0" fontId="2" fillId="0" borderId="10" xfId="0" applyNumberFormat="1" applyFont="1" applyFill="1" applyBorder="1" applyAlignment="1" applyProtection="1">
      <alignment horizontal="centerContinuous"/>
      <protection/>
    </xf>
    <xf numFmtId="0" fontId="0" fillId="0" borderId="10" xfId="0" applyBorder="1" applyAlignment="1">
      <alignment horizontal="centerContinuous"/>
    </xf>
    <xf numFmtId="0" fontId="2" fillId="0" borderId="10" xfId="0" applyFont="1" applyBorder="1" applyAlignment="1">
      <alignment horizontal="center" vertical="center"/>
    </xf>
    <xf numFmtId="44" fontId="2" fillId="0" borderId="10" xfId="33" applyFont="1" applyBorder="1" applyAlignment="1">
      <alignment horizontal="center" vertical="center" wrapText="1"/>
    </xf>
    <xf numFmtId="0" fontId="0" fillId="0" borderId="10" xfId="56" applyNumberFormat="1" applyFont="1" applyFill="1" applyBorder="1" applyAlignment="1" applyProtection="1">
      <alignment vertical="center" wrapText="1"/>
      <protection/>
    </xf>
    <xf numFmtId="0" fontId="0" fillId="0" borderId="12" xfId="0" applyFill="1" applyBorder="1" applyAlignment="1">
      <alignment vertical="center"/>
    </xf>
    <xf numFmtId="182" fontId="2" fillId="0" borderId="10" xfId="0" applyNumberFormat="1" applyFont="1" applyFill="1" applyBorder="1" applyAlignment="1" applyProtection="1">
      <alignment vertical="center"/>
      <protection/>
    </xf>
    <xf numFmtId="183" fontId="0" fillId="0" borderId="10" xfId="0" applyNumberFormat="1" applyBorder="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179" fontId="2" fillId="0" borderId="0" xfId="0" applyNumberFormat="1" applyFont="1" applyFill="1" applyAlignment="1">
      <alignment vertical="center"/>
    </xf>
    <xf numFmtId="0" fontId="2" fillId="0" borderId="13" xfId="0" applyNumberFormat="1" applyFont="1" applyFill="1" applyBorder="1" applyAlignment="1" applyProtection="1">
      <alignment horizontal="center" vertical="center" wrapText="1"/>
      <protection/>
    </xf>
    <xf numFmtId="44" fontId="2" fillId="0" borderId="14" xfId="33" applyFont="1" applyBorder="1" applyAlignment="1">
      <alignment horizontal="center" vertical="center" wrapText="1"/>
    </xf>
    <xf numFmtId="0" fontId="2" fillId="0" borderId="15" xfId="0" applyNumberFormat="1" applyFont="1" applyFill="1" applyBorder="1" applyAlignment="1" applyProtection="1">
      <alignment horizontal="centerContinuous" vertical="center"/>
      <protection/>
    </xf>
    <xf numFmtId="178" fontId="2" fillId="0" borderId="16" xfId="0" applyNumberFormat="1" applyFont="1" applyFill="1" applyBorder="1" applyAlignment="1" applyProtection="1">
      <alignment horizontal="center" vertical="center" wrapText="1"/>
      <protection/>
    </xf>
    <xf numFmtId="0" fontId="1" fillId="24" borderId="10" xfId="0" applyFont="1" applyFill="1" applyBorder="1" applyAlignment="1">
      <alignment horizontal="center" vertical="center"/>
    </xf>
    <xf numFmtId="0" fontId="1" fillId="24" borderId="10" xfId="0" applyFont="1" applyFill="1" applyBorder="1" applyAlignment="1">
      <alignment vertical="center"/>
    </xf>
    <xf numFmtId="0" fontId="0" fillId="24" borderId="10" xfId="0" applyFont="1" applyFill="1" applyBorder="1" applyAlignment="1">
      <alignment/>
    </xf>
    <xf numFmtId="49" fontId="1" fillId="24" borderId="10" xfId="42" applyNumberFormat="1" applyFont="1" applyFill="1" applyBorder="1" applyAlignment="1" applyProtection="1">
      <alignment horizontal="center" vertical="center" wrapText="1"/>
      <protection/>
    </xf>
    <xf numFmtId="49" fontId="2" fillId="24" borderId="10" xfId="42" applyNumberFormat="1" applyFont="1" applyFill="1" applyBorder="1" applyAlignment="1" applyProtection="1">
      <alignment horizontal="left" vertical="center" wrapText="1"/>
      <protection/>
    </xf>
    <xf numFmtId="49" fontId="1" fillId="24" borderId="10" xfId="42" applyNumberFormat="1" applyFont="1" applyFill="1" applyBorder="1" applyAlignment="1" applyProtection="1">
      <alignment horizontal="left" vertical="center" wrapText="1"/>
      <protection/>
    </xf>
    <xf numFmtId="0" fontId="36" fillId="24" borderId="10" xfId="0" applyFont="1" applyFill="1" applyBorder="1" applyAlignment="1">
      <alignment horizontal="center" vertical="center"/>
    </xf>
    <xf numFmtId="49" fontId="0" fillId="24" borderId="10" xfId="0" applyNumberFormat="1" applyFill="1" applyBorder="1" applyAlignment="1">
      <alignment vertical="center"/>
    </xf>
    <xf numFmtId="49" fontId="0" fillId="24" borderId="10" xfId="0" applyNumberFormat="1" applyFont="1" applyFill="1" applyBorder="1" applyAlignment="1">
      <alignment vertical="center"/>
    </xf>
    <xf numFmtId="0" fontId="0" fillId="24" borderId="10" xfId="0" applyFont="1" applyFill="1" applyBorder="1" applyAlignment="1">
      <alignment horizontal="center" vertical="center"/>
    </xf>
    <xf numFmtId="182" fontId="2" fillId="24" borderId="10" xfId="0" applyNumberFormat="1" applyFont="1" applyFill="1" applyBorder="1" applyAlignment="1" applyProtection="1">
      <alignment vertical="center"/>
      <protection/>
    </xf>
    <xf numFmtId="182" fontId="2" fillId="24" borderId="10" xfId="0" applyNumberFormat="1" applyFont="1" applyFill="1" applyBorder="1" applyAlignment="1" applyProtection="1">
      <alignment horizontal="right" vertical="center" wrapText="1"/>
      <protection/>
    </xf>
    <xf numFmtId="0" fontId="0" fillId="24" borderId="10" xfId="0" applyFont="1" applyFill="1" applyBorder="1" applyAlignment="1">
      <alignment vertical="center"/>
    </xf>
    <xf numFmtId="182" fontId="2" fillId="24" borderId="10" xfId="0" applyNumberFormat="1" applyFont="1" applyFill="1" applyBorder="1" applyAlignment="1" applyProtection="1">
      <alignment horizontal="center" vertical="center"/>
      <protection/>
    </xf>
    <xf numFmtId="182" fontId="0" fillId="24" borderId="10" xfId="0" applyNumberFormat="1" applyFont="1" applyFill="1" applyBorder="1" applyAlignment="1">
      <alignment horizontal="center"/>
    </xf>
    <xf numFmtId="0" fontId="0" fillId="24" borderId="10" xfId="0" applyFont="1" applyFill="1" applyBorder="1" applyAlignment="1">
      <alignment horizontal="center" vertical="center"/>
    </xf>
    <xf numFmtId="49" fontId="5" fillId="24"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protection/>
    </xf>
    <xf numFmtId="0" fontId="36" fillId="24" borderId="10" xfId="0" applyNumberFormat="1" applyFont="1" applyFill="1" applyBorder="1" applyAlignment="1" applyProtection="1">
      <alignment horizontal="center" vertical="center"/>
      <protection/>
    </xf>
    <xf numFmtId="0" fontId="36" fillId="24" borderId="0" xfId="0" applyFont="1" applyFill="1" applyAlignment="1">
      <alignment vertical="center"/>
    </xf>
    <xf numFmtId="49" fontId="2" fillId="24" borderId="10" xfId="0" applyNumberFormat="1" applyFont="1" applyFill="1" applyBorder="1" applyAlignment="1">
      <alignment vertical="center"/>
    </xf>
    <xf numFmtId="49" fontId="2" fillId="24" borderId="10" xfId="0" applyNumberFormat="1" applyFont="1" applyFill="1" applyBorder="1" applyAlignment="1" applyProtection="1">
      <alignment vertical="center"/>
      <protection/>
    </xf>
    <xf numFmtId="182" fontId="2" fillId="24" borderId="10" xfId="0" applyNumberFormat="1" applyFont="1" applyFill="1" applyBorder="1" applyAlignment="1">
      <alignment vertical="center" shrinkToFit="1"/>
    </xf>
    <xf numFmtId="0" fontId="0" fillId="24" borderId="10" xfId="0" applyFill="1" applyBorder="1" applyAlignment="1">
      <alignment vertical="center"/>
    </xf>
    <xf numFmtId="0" fontId="2" fillId="24" borderId="10" xfId="0" applyFont="1" applyFill="1" applyBorder="1" applyAlignment="1">
      <alignment vertical="center"/>
    </xf>
    <xf numFmtId="0" fontId="0" fillId="24" borderId="0" xfId="0" applyFill="1" applyAlignment="1">
      <alignment vertical="center"/>
    </xf>
    <xf numFmtId="49" fontId="37" fillId="24" borderId="10" xfId="0" applyNumberFormat="1" applyFont="1" applyFill="1" applyBorder="1" applyAlignment="1" applyProtection="1">
      <alignment vertical="center"/>
      <protection/>
    </xf>
    <xf numFmtId="49" fontId="5" fillId="24" borderId="10" xfId="0" applyNumberFormat="1" applyFont="1" applyFill="1" applyBorder="1" applyAlignment="1">
      <alignment vertical="center"/>
    </xf>
    <xf numFmtId="49" fontId="5" fillId="24" borderId="10" xfId="0" applyNumberFormat="1" applyFont="1" applyFill="1" applyBorder="1" applyAlignment="1" applyProtection="1">
      <alignment horizontal="center" vertical="center"/>
      <protection/>
    </xf>
    <xf numFmtId="179" fontId="0" fillId="24" borderId="10" xfId="0" applyNumberFormat="1" applyFill="1" applyBorder="1" applyAlignment="1">
      <alignment horizontal="center" vertical="center"/>
    </xf>
    <xf numFmtId="178" fontId="2" fillId="24" borderId="10" xfId="0" applyNumberFormat="1" applyFont="1" applyFill="1" applyBorder="1" applyAlignment="1" applyProtection="1">
      <alignment horizontal="center" vertical="center"/>
      <protection/>
    </xf>
    <xf numFmtId="0" fontId="0" fillId="24" borderId="10" xfId="0" applyFill="1" applyBorder="1" applyAlignment="1">
      <alignment horizontal="center" vertical="center"/>
    </xf>
    <xf numFmtId="0" fontId="36" fillId="24" borderId="10" xfId="0" applyFont="1" applyFill="1" applyBorder="1" applyAlignment="1">
      <alignment vertical="center"/>
    </xf>
    <xf numFmtId="179" fontId="36" fillId="24" borderId="10" xfId="0" applyNumberFormat="1" applyFont="1" applyFill="1" applyBorder="1" applyAlignment="1">
      <alignment horizontal="center" vertical="center"/>
    </xf>
    <xf numFmtId="182" fontId="5" fillId="24" borderId="10" xfId="0" applyNumberFormat="1" applyFont="1" applyFill="1" applyBorder="1" applyAlignment="1" applyProtection="1">
      <alignment horizontal="center" vertical="center"/>
      <protection/>
    </xf>
    <xf numFmtId="178" fontId="5" fillId="24" borderId="10" xfId="0" applyNumberFormat="1" applyFont="1" applyFill="1" applyBorder="1" applyAlignment="1" applyProtection="1">
      <alignment horizontal="center" vertical="center"/>
      <protection/>
    </xf>
    <xf numFmtId="0" fontId="5" fillId="24" borderId="10" xfId="0" applyFont="1" applyFill="1" applyBorder="1" applyAlignment="1">
      <alignment vertical="center"/>
    </xf>
    <xf numFmtId="49" fontId="5" fillId="24" borderId="10" xfId="42" applyNumberFormat="1" applyFont="1" applyFill="1" applyBorder="1" applyAlignment="1" applyProtection="1">
      <alignment horizontal="left" vertical="center" wrapText="1"/>
      <protection/>
    </xf>
    <xf numFmtId="182" fontId="0" fillId="24" borderId="10" xfId="0" applyNumberFormat="1" applyFill="1" applyBorder="1" applyAlignment="1">
      <alignment horizontal="center" vertical="center"/>
    </xf>
    <xf numFmtId="178" fontId="2" fillId="24" borderId="10" xfId="0" applyNumberFormat="1" applyFont="1" applyFill="1" applyBorder="1" applyAlignment="1" applyProtection="1">
      <alignment vertical="center"/>
      <protection/>
    </xf>
    <xf numFmtId="178" fontId="5" fillId="24" borderId="10" xfId="0" applyNumberFormat="1" applyFont="1" applyFill="1" applyBorder="1" applyAlignment="1" applyProtection="1">
      <alignment vertical="center"/>
      <protection/>
    </xf>
    <xf numFmtId="182" fontId="36" fillId="24" borderId="10" xfId="0" applyNumberFormat="1" applyFont="1" applyFill="1" applyBorder="1" applyAlignment="1">
      <alignment horizontal="center" vertical="center"/>
    </xf>
    <xf numFmtId="0" fontId="36" fillId="24" borderId="0" xfId="0" applyFont="1" applyFill="1" applyAlignment="1">
      <alignment/>
    </xf>
    <xf numFmtId="182" fontId="5" fillId="24" borderId="10" xfId="0" applyNumberFormat="1" applyFont="1" applyFill="1" applyBorder="1" applyAlignment="1" applyProtection="1">
      <alignment vertical="center"/>
      <protection/>
    </xf>
    <xf numFmtId="182" fontId="5" fillId="24" borderId="10" xfId="0" applyNumberFormat="1" applyFont="1" applyFill="1" applyBorder="1" applyAlignment="1" applyProtection="1">
      <alignment horizontal="right" vertical="center" wrapText="1"/>
      <protection/>
    </xf>
    <xf numFmtId="182" fontId="0" fillId="24" borderId="10" xfId="0" applyNumberFormat="1" applyFont="1" applyFill="1" applyBorder="1" applyAlignment="1">
      <alignment/>
    </xf>
    <xf numFmtId="179" fontId="0" fillId="0" borderId="0" xfId="0" applyNumberFormat="1" applyFill="1" applyAlignment="1">
      <alignment vertical="center"/>
    </xf>
    <xf numFmtId="0" fontId="38" fillId="24" borderId="10" xfId="0" applyFont="1" applyFill="1" applyBorder="1" applyAlignment="1">
      <alignment horizontal="center" vertical="center"/>
    </xf>
    <xf numFmtId="49" fontId="36" fillId="24" borderId="10" xfId="0" applyNumberFormat="1" applyFont="1" applyFill="1" applyBorder="1" applyAlignment="1">
      <alignment vertical="center"/>
    </xf>
    <xf numFmtId="183" fontId="36" fillId="24" borderId="10" xfId="0" applyNumberFormat="1" applyFont="1" applyFill="1" applyBorder="1" applyAlignment="1">
      <alignment vertical="center"/>
    </xf>
    <xf numFmtId="0" fontId="38" fillId="24" borderId="0" xfId="0" applyFont="1" applyFill="1" applyBorder="1" applyAlignment="1">
      <alignment horizontal="center" vertical="center"/>
    </xf>
    <xf numFmtId="49" fontId="36" fillId="24" borderId="0" xfId="0" applyNumberFormat="1" applyFont="1" applyFill="1" applyBorder="1" applyAlignment="1">
      <alignment vertical="center"/>
    </xf>
    <xf numFmtId="0" fontId="36" fillId="24" borderId="0" xfId="0" applyFont="1" applyFill="1" applyBorder="1" applyAlignment="1">
      <alignment vertical="center"/>
    </xf>
    <xf numFmtId="183" fontId="36" fillId="24" borderId="0" xfId="0" applyNumberFormat="1" applyFont="1" applyFill="1" applyBorder="1" applyAlignment="1">
      <alignment vertical="center"/>
    </xf>
    <xf numFmtId="182" fontId="0" fillId="24" borderId="0" xfId="0" applyNumberFormat="1" applyFont="1" applyFill="1" applyAlignment="1">
      <alignment/>
    </xf>
    <xf numFmtId="0" fontId="0" fillId="24" borderId="10" xfId="0" applyFill="1" applyBorder="1" applyAlignment="1">
      <alignment horizontal="center"/>
    </xf>
    <xf numFmtId="0" fontId="5" fillId="24" borderId="10" xfId="0" applyNumberFormat="1" applyFont="1" applyFill="1" applyBorder="1" applyAlignment="1" applyProtection="1">
      <alignment horizontal="center" vertical="center" shrinkToFit="1"/>
      <protection/>
    </xf>
    <xf numFmtId="0" fontId="36" fillId="24" borderId="10" xfId="0" applyNumberFormat="1" applyFont="1" applyFill="1" applyBorder="1" applyAlignment="1" applyProtection="1">
      <alignment horizontal="center" vertical="center" shrinkToFit="1"/>
      <protection/>
    </xf>
    <xf numFmtId="0" fontId="2" fillId="24" borderId="10" xfId="0" applyFont="1" applyFill="1" applyBorder="1" applyAlignment="1">
      <alignment vertical="center" shrinkToFit="1"/>
    </xf>
    <xf numFmtId="0" fontId="37" fillId="24" borderId="10" xfId="0" applyFont="1" applyFill="1" applyBorder="1" applyAlignment="1">
      <alignment vertical="center" shrinkToFit="1"/>
    </xf>
    <xf numFmtId="0" fontId="0" fillId="24" borderId="10" xfId="0" applyFill="1" applyBorder="1" applyAlignment="1">
      <alignment vertical="center" shrinkToFit="1"/>
    </xf>
    <xf numFmtId="183" fontId="37" fillId="24" borderId="10" xfId="0" applyNumberFormat="1" applyFont="1" applyFill="1" applyBorder="1" applyAlignment="1">
      <alignment vertical="center" shrinkToFit="1"/>
    </xf>
    <xf numFmtId="0" fontId="37" fillId="24" borderId="0" xfId="0" applyFont="1" applyFill="1" applyAlignment="1">
      <alignment vertical="center"/>
    </xf>
    <xf numFmtId="49" fontId="37" fillId="24" borderId="0" xfId="0" applyNumberFormat="1" applyFont="1" applyFill="1" applyAlignment="1">
      <alignment vertical="center"/>
    </xf>
    <xf numFmtId="49" fontId="38" fillId="24" borderId="10" xfId="0" applyNumberFormat="1" applyFont="1" applyFill="1" applyBorder="1" applyAlignment="1" applyProtection="1">
      <alignment horizontal="center" vertical="center" shrinkToFit="1"/>
      <protection/>
    </xf>
    <xf numFmtId="178" fontId="5" fillId="24" borderId="10" xfId="0" applyNumberFormat="1" applyFont="1" applyFill="1" applyBorder="1" applyAlignment="1" applyProtection="1">
      <alignment horizontal="center" vertical="center" shrinkToFit="1"/>
      <protection/>
    </xf>
    <xf numFmtId="0" fontId="5" fillId="24" borderId="10" xfId="0" applyFont="1" applyFill="1" applyBorder="1" applyAlignment="1">
      <alignment horizontal="center" vertical="center" shrinkToFit="1"/>
    </xf>
    <xf numFmtId="44" fontId="5" fillId="24" borderId="10" xfId="33" applyFont="1" applyFill="1" applyBorder="1" applyAlignment="1">
      <alignment horizontal="center" vertical="center" shrinkToFit="1"/>
    </xf>
    <xf numFmtId="49" fontId="37" fillId="24" borderId="10" xfId="0" applyNumberFormat="1" applyFont="1" applyFill="1" applyBorder="1" applyAlignment="1" applyProtection="1">
      <alignment vertical="center" shrinkToFit="1"/>
      <protection/>
    </xf>
    <xf numFmtId="178" fontId="2" fillId="24" borderId="10" xfId="0" applyNumberFormat="1" applyFont="1" applyFill="1" applyBorder="1" applyAlignment="1">
      <alignment vertical="center" shrinkToFit="1"/>
    </xf>
    <xf numFmtId="182" fontId="5" fillId="24" borderId="10" xfId="0" applyNumberFormat="1" applyFont="1" applyFill="1" applyBorder="1" applyAlignment="1" applyProtection="1">
      <alignment horizontal="center" vertical="center" shrinkToFit="1"/>
      <protection/>
    </xf>
    <xf numFmtId="49" fontId="38" fillId="24" borderId="10" xfId="0" applyNumberFormat="1" applyFont="1" applyFill="1" applyBorder="1" applyAlignment="1" applyProtection="1">
      <alignment vertical="center" shrinkToFit="1"/>
      <protection/>
    </xf>
    <xf numFmtId="0" fontId="37" fillId="24" borderId="0" xfId="0" applyFont="1" applyFill="1" applyAlignment="1">
      <alignment horizontal="left" vertical="center" shrinkToFit="1"/>
    </xf>
    <xf numFmtId="182" fontId="2" fillId="24" borderId="10" xfId="0" applyNumberFormat="1" applyFont="1" applyFill="1" applyBorder="1" applyAlignment="1" applyProtection="1">
      <alignment vertical="center" shrinkToFit="1"/>
      <protection/>
    </xf>
    <xf numFmtId="4" fontId="0" fillId="0" borderId="0" xfId="0" applyNumberFormat="1" applyFill="1" applyAlignment="1">
      <alignment vertical="center"/>
    </xf>
    <xf numFmtId="0" fontId="2" fillId="24" borderId="0" xfId="0" applyFont="1" applyFill="1" applyAlignment="1">
      <alignment vertical="center"/>
    </xf>
    <xf numFmtId="182" fontId="0" fillId="0" borderId="0" xfId="0" applyNumberFormat="1" applyFill="1" applyAlignment="1">
      <alignment vertical="center"/>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49" fontId="5" fillId="25" borderId="10" xfId="0" applyNumberFormat="1" applyFont="1" applyFill="1" applyBorder="1" applyAlignment="1" applyProtection="1">
      <alignment horizontal="center" vertical="center" wrapText="1"/>
      <protection/>
    </xf>
    <xf numFmtId="182" fontId="5" fillId="24" borderId="13" xfId="0" applyNumberFormat="1" applyFont="1" applyFill="1" applyBorder="1" applyAlignment="1">
      <alignment horizontal="center" vertical="center" wrapText="1"/>
    </xf>
    <xf numFmtId="182" fontId="5" fillId="24" borderId="10" xfId="0" applyNumberFormat="1" applyFont="1" applyFill="1" applyBorder="1" applyAlignment="1">
      <alignment horizontal="center" vertical="center" wrapText="1"/>
    </xf>
    <xf numFmtId="0" fontId="36" fillId="24" borderId="0" xfId="0" applyFont="1" applyFill="1" applyAlignment="1">
      <alignment horizontal="center"/>
    </xf>
    <xf numFmtId="49" fontId="2" fillId="25" borderId="10" xfId="0" applyNumberFormat="1" applyFont="1" applyFill="1" applyBorder="1" applyAlignment="1" applyProtection="1">
      <alignment horizontal="left" vertical="center" wrapText="1"/>
      <protection/>
    </xf>
    <xf numFmtId="182" fontId="2" fillId="25" borderId="10" xfId="0" applyNumberFormat="1" applyFont="1" applyFill="1" applyBorder="1" applyAlignment="1" applyProtection="1">
      <alignment horizontal="center" vertical="center" wrapText="1"/>
      <protection/>
    </xf>
    <xf numFmtId="0" fontId="2" fillId="24" borderId="0" xfId="0" applyFont="1" applyFill="1" applyAlignment="1">
      <alignment/>
    </xf>
    <xf numFmtId="182" fontId="0" fillId="24" borderId="10" xfId="0" applyNumberFormat="1" applyFont="1" applyFill="1" applyBorder="1" applyAlignment="1">
      <alignment horizontal="center" vertical="center"/>
    </xf>
    <xf numFmtId="49" fontId="5" fillId="24" borderId="10" xfId="42" applyNumberFormat="1" applyFont="1" applyFill="1" applyBorder="1" applyAlignment="1" applyProtection="1">
      <alignment horizontal="center" vertical="center" wrapText="1"/>
      <protection/>
    </xf>
    <xf numFmtId="49" fontId="5" fillId="24" borderId="10" xfId="0" applyNumberFormat="1" applyFont="1" applyFill="1" applyBorder="1" applyAlignment="1">
      <alignment horizontal="center" vertical="center"/>
    </xf>
    <xf numFmtId="0" fontId="5" fillId="24" borderId="10" xfId="0" applyNumberFormat="1" applyFont="1" applyFill="1" applyBorder="1" applyAlignment="1" applyProtection="1">
      <alignment horizontal="left" vertical="center"/>
      <protection/>
    </xf>
    <xf numFmtId="179" fontId="2" fillId="24" borderId="10"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vertical="center"/>
      <protection/>
    </xf>
    <xf numFmtId="182" fontId="37" fillId="24" borderId="10" xfId="0" applyNumberFormat="1" applyFont="1" applyFill="1" applyBorder="1" applyAlignment="1">
      <alignment horizontal="left" vertical="center" shrinkToFit="1"/>
    </xf>
    <xf numFmtId="183" fontId="2" fillId="24" borderId="10" xfId="0" applyNumberFormat="1" applyFont="1" applyFill="1" applyBorder="1" applyAlignment="1">
      <alignment vertical="center" shrinkToFit="1"/>
    </xf>
    <xf numFmtId="0" fontId="37" fillId="24" borderId="10" xfId="0" applyFont="1" applyFill="1" applyBorder="1" applyAlignment="1">
      <alignment horizontal="left" vertical="center" shrinkToFit="1"/>
    </xf>
    <xf numFmtId="183" fontId="0" fillId="24" borderId="10" xfId="0" applyNumberFormat="1" applyFill="1" applyBorder="1" applyAlignment="1">
      <alignment vertical="center"/>
    </xf>
    <xf numFmtId="49" fontId="37" fillId="24" borderId="10" xfId="0" applyNumberFormat="1" applyFont="1" applyFill="1" applyBorder="1" applyAlignment="1" applyProtection="1">
      <alignment horizontal="left" vertical="center" shrinkToFit="1"/>
      <protection/>
    </xf>
    <xf numFmtId="182" fontId="5" fillId="24" borderId="10" xfId="0" applyNumberFormat="1" applyFont="1" applyFill="1" applyBorder="1" applyAlignment="1" applyProtection="1">
      <alignment horizontal="center" vertical="center" wrapText="1"/>
      <protection/>
    </xf>
    <xf numFmtId="179" fontId="5" fillId="24" borderId="10" xfId="0" applyNumberFormat="1" applyFont="1" applyFill="1" applyBorder="1" applyAlignment="1">
      <alignment horizontal="center" vertical="center" wrapText="1"/>
    </xf>
    <xf numFmtId="0" fontId="0" fillId="0" borderId="0" xfId="0" applyFill="1" applyBorder="1" applyAlignment="1">
      <alignment vertical="center"/>
    </xf>
    <xf numFmtId="0" fontId="1" fillId="0" borderId="0" xfId="40" applyAlignment="1">
      <alignment vertical="center" wrapText="1"/>
      <protection/>
    </xf>
    <xf numFmtId="0" fontId="1" fillId="0" borderId="0" xfId="40" applyFont="1" applyBorder="1" applyAlignment="1">
      <alignment vertical="center"/>
      <protection/>
    </xf>
    <xf numFmtId="0" fontId="1" fillId="0" borderId="0" xfId="40" applyFont="1" applyBorder="1" applyAlignment="1">
      <alignment vertical="center" wrapText="1"/>
      <protection/>
    </xf>
    <xf numFmtId="0" fontId="0" fillId="0" borderId="0" xfId="40" applyFont="1" applyAlignment="1">
      <alignment horizontal="right" vertical="center" wrapText="1"/>
      <protection/>
    </xf>
    <xf numFmtId="0" fontId="0" fillId="0" borderId="10"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0" xfId="40" applyFont="1" applyBorder="1" applyAlignment="1">
      <alignment vertical="center" wrapText="1"/>
      <protection/>
    </xf>
    <xf numFmtId="0" fontId="0" fillId="0" borderId="17" xfId="40" applyFont="1" applyBorder="1" applyAlignment="1">
      <alignment vertical="center" wrapText="1"/>
      <protection/>
    </xf>
    <xf numFmtId="0" fontId="0" fillId="0" borderId="18" xfId="40" applyFont="1" applyBorder="1" applyAlignment="1">
      <alignment horizontal="center" vertical="center" wrapText="1"/>
      <protection/>
    </xf>
    <xf numFmtId="0" fontId="0" fillId="0" borderId="18" xfId="40" applyFont="1" applyBorder="1" applyAlignment="1">
      <alignment vertical="center" wrapText="1"/>
      <protection/>
    </xf>
    <xf numFmtId="0" fontId="0" fillId="0" borderId="19" xfId="40" applyFont="1" applyBorder="1" applyAlignment="1">
      <alignment vertical="center" wrapText="1"/>
      <protection/>
    </xf>
    <xf numFmtId="0" fontId="39" fillId="0" borderId="0" xfId="40" applyFont="1" applyAlignment="1">
      <alignment vertical="center"/>
      <protection/>
    </xf>
    <xf numFmtId="0" fontId="39" fillId="0" borderId="0" xfId="40" applyFont="1" applyAlignment="1">
      <alignment vertical="center" wrapText="1"/>
      <protection/>
    </xf>
    <xf numFmtId="0" fontId="39" fillId="0" borderId="0" xfId="43" applyNumberFormat="1"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0" xfId="40" applyBorder="1" applyAlignment="1">
      <alignment horizontal="center" vertical="center" wrapText="1"/>
      <protection/>
    </xf>
    <xf numFmtId="0" fontId="40" fillId="24" borderId="0" xfId="43" applyNumberFormat="1" applyFont="1" applyFill="1" applyBorder="1" applyAlignment="1">
      <alignment horizontal="center" vertical="center" wrapText="1"/>
      <protection/>
    </xf>
    <xf numFmtId="0" fontId="2" fillId="24" borderId="0" xfId="43" applyNumberFormat="1" applyFont="1" applyFill="1" applyBorder="1" applyAlignment="1">
      <alignment horizontal="center" vertical="center" wrapText="1"/>
      <protection/>
    </xf>
    <xf numFmtId="0" fontId="2" fillId="24" borderId="0" xfId="43" applyNumberFormat="1" applyFont="1" applyFill="1" applyBorder="1" applyAlignment="1">
      <alignment vertical="center" wrapText="1"/>
      <protection/>
    </xf>
    <xf numFmtId="0" fontId="2" fillId="24" borderId="0" xfId="43" applyNumberFormat="1" applyFont="1" applyFill="1" applyBorder="1" applyAlignment="1">
      <alignment horizontal="center" vertical="center"/>
      <protection/>
    </xf>
    <xf numFmtId="0" fontId="40" fillId="24" borderId="0" xfId="43" applyNumberFormat="1" applyFont="1" applyFill="1" applyBorder="1" applyAlignment="1">
      <alignment horizontal="center" vertical="center"/>
      <protection/>
    </xf>
    <xf numFmtId="0" fontId="2" fillId="24" borderId="0" xfId="43" applyNumberFormat="1" applyFont="1" applyFill="1" applyBorder="1" applyAlignment="1">
      <alignment horizontal="left" vertical="center" wrapText="1"/>
      <protection/>
    </xf>
    <xf numFmtId="0" fontId="1" fillId="0" borderId="10" xfId="40" applyFont="1" applyBorder="1" applyAlignment="1">
      <alignment vertical="center" wrapText="1"/>
      <protection/>
    </xf>
    <xf numFmtId="0" fontId="1" fillId="0" borderId="10" xfId="40" applyNumberFormat="1" applyFont="1" applyFill="1" applyBorder="1" applyAlignment="1">
      <alignment horizontal="right" vertical="center" wrapText="1"/>
      <protection/>
    </xf>
    <xf numFmtId="0" fontId="1" fillId="0" borderId="17"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1" fillId="0" borderId="10" xfId="40" applyBorder="1" applyAlignment="1">
      <alignment vertical="center" wrapText="1"/>
      <protection/>
    </xf>
    <xf numFmtId="0" fontId="1" fillId="0" borderId="17" xfId="40" applyBorder="1" applyAlignment="1">
      <alignment vertical="center" wrapText="1"/>
      <protection/>
    </xf>
    <xf numFmtId="0" fontId="1" fillId="0" borderId="18" xfId="40" applyFont="1" applyBorder="1" applyAlignment="1">
      <alignment horizontal="center" vertical="center" wrapText="1"/>
      <protection/>
    </xf>
    <xf numFmtId="0" fontId="1" fillId="0" borderId="18" xfId="40" applyBorder="1" applyAlignment="1">
      <alignment vertical="center" wrapText="1"/>
      <protection/>
    </xf>
    <xf numFmtId="0" fontId="1" fillId="0" borderId="19" xfId="40" applyBorder="1" applyAlignment="1">
      <alignment vertical="center" wrapText="1"/>
      <protection/>
    </xf>
    <xf numFmtId="0" fontId="37" fillId="0" borderId="10" xfId="40" applyFont="1" applyBorder="1" applyAlignment="1">
      <alignment vertical="center" wrapText="1"/>
      <protection/>
    </xf>
    <xf numFmtId="0" fontId="41" fillId="0" borderId="10" xfId="40" applyFont="1" applyBorder="1" applyAlignment="1">
      <alignment vertical="center" wrapText="1"/>
      <protection/>
    </xf>
    <xf numFmtId="0" fontId="37" fillId="0" borderId="10" xfId="40" applyFont="1" applyBorder="1" applyAlignment="1">
      <alignment horizontal="center" vertical="center" wrapText="1"/>
      <protection/>
    </xf>
    <xf numFmtId="0" fontId="37" fillId="0" borderId="17" xfId="40" applyFont="1" applyBorder="1" applyAlignment="1">
      <alignment vertical="center" wrapText="1"/>
      <protection/>
    </xf>
    <xf numFmtId="0" fontId="9" fillId="0" borderId="0" xfId="0" applyFont="1" applyFill="1" applyAlignment="1">
      <alignment horizontal="center"/>
    </xf>
    <xf numFmtId="0" fontId="3" fillId="0" borderId="0" xfId="0" applyFont="1" applyFill="1" applyAlignment="1">
      <alignment horizontal="center"/>
    </xf>
    <xf numFmtId="31" fontId="3" fillId="0" borderId="0" xfId="0" applyNumberFormat="1" applyFont="1" applyFill="1" applyAlignment="1">
      <alignment horizontal="center"/>
    </xf>
    <xf numFmtId="0" fontId="2" fillId="0" borderId="10" xfId="0" applyFont="1" applyFill="1" applyBorder="1" applyAlignment="1">
      <alignment horizontal="center" vertical="center"/>
    </xf>
    <xf numFmtId="2" fontId="30" fillId="24" borderId="0" xfId="0" applyNumberFormat="1" applyFont="1" applyFill="1" applyAlignment="1" applyProtection="1">
      <alignment horizontal="center" vertical="center"/>
      <protection/>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49" fontId="5" fillId="24" borderId="10" xfId="0" applyNumberFormat="1" applyFont="1" applyFill="1" applyBorder="1" applyAlignment="1" applyProtection="1">
      <alignment horizontal="center" vertical="center" wrapText="1"/>
      <protection/>
    </xf>
    <xf numFmtId="49" fontId="5" fillId="24" borderId="13" xfId="0" applyNumberFormat="1" applyFont="1" applyFill="1" applyBorder="1" applyAlignment="1" applyProtection="1">
      <alignment horizontal="center" vertical="center" wrapText="1"/>
      <protection/>
    </xf>
    <xf numFmtId="178" fontId="5" fillId="0" borderId="10" xfId="0" applyNumberFormat="1" applyFont="1" applyFill="1" applyBorder="1" applyAlignment="1" applyProtection="1">
      <alignment horizontal="center" vertical="center" wrapText="1"/>
      <protection/>
    </xf>
    <xf numFmtId="178" fontId="5" fillId="0" borderId="13"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protection/>
    </xf>
    <xf numFmtId="178" fontId="2" fillId="0" borderId="10" xfId="0" applyNumberFormat="1" applyFont="1" applyFill="1" applyBorder="1" applyAlignment="1" applyProtection="1">
      <alignment horizontal="center" vertical="center" wrapText="1"/>
      <protection/>
    </xf>
    <xf numFmtId="178" fontId="2" fillId="0" borderId="13" xfId="0" applyNumberFormat="1" applyFont="1" applyFill="1" applyBorder="1" applyAlignment="1" applyProtection="1">
      <alignment horizontal="center" vertical="center" wrapText="1"/>
      <protection/>
    </xf>
    <xf numFmtId="0" fontId="5" fillId="24" borderId="10"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0" xfId="0"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0" borderId="13" xfId="0" applyFont="1" applyFill="1" applyBorder="1" applyAlignment="1">
      <alignment horizontal="center" vertical="center" wrapText="1"/>
    </xf>
    <xf numFmtId="0" fontId="30" fillId="0" borderId="0" xfId="40" applyFont="1" applyAlignment="1">
      <alignment horizontal="center" vertical="center" wrapText="1"/>
      <protection/>
    </xf>
    <xf numFmtId="0" fontId="0" fillId="0" borderId="20" xfId="40" applyFont="1" applyBorder="1" applyAlignment="1">
      <alignment horizontal="center" vertical="center" wrapText="1"/>
      <protection/>
    </xf>
    <xf numFmtId="0" fontId="0" fillId="0" borderId="21" xfId="40" applyFont="1" applyBorder="1" applyAlignment="1">
      <alignment horizontal="center" vertical="center" wrapText="1"/>
      <protection/>
    </xf>
    <xf numFmtId="0" fontId="0" fillId="0" borderId="22" xfId="40" applyFont="1" applyBorder="1" applyAlignment="1">
      <alignment horizontal="center" vertical="center" wrapText="1"/>
      <protection/>
    </xf>
    <xf numFmtId="0" fontId="0" fillId="0" borderId="23" xfId="40" applyFont="1" applyBorder="1" applyAlignment="1">
      <alignment horizontal="center" vertical="center" wrapText="1"/>
      <protection/>
    </xf>
    <xf numFmtId="0" fontId="0" fillId="0" borderId="10"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0" xfId="40" applyFont="1" applyBorder="1" applyAlignment="1">
      <alignment horizontal="left" vertical="center" wrapText="1"/>
      <protection/>
    </xf>
    <xf numFmtId="0" fontId="0" fillId="0" borderId="10" xfId="40" applyFont="1" applyBorder="1" applyAlignment="1">
      <alignment horizontal="right" vertical="center" wrapText="1"/>
      <protection/>
    </xf>
    <xf numFmtId="0" fontId="0" fillId="0" borderId="17" xfId="40" applyFont="1" applyBorder="1" applyAlignment="1">
      <alignment horizontal="right" vertical="center" wrapText="1"/>
      <protection/>
    </xf>
    <xf numFmtId="0" fontId="0" fillId="0" borderId="10" xfId="40" applyFont="1" applyBorder="1" applyAlignment="1">
      <alignment horizontal="left" vertical="top" wrapText="1"/>
      <protection/>
    </xf>
    <xf numFmtId="0" fontId="0" fillId="0" borderId="17" xfId="40" applyFont="1" applyBorder="1" applyAlignment="1">
      <alignment horizontal="left" vertical="top" wrapText="1"/>
      <protection/>
    </xf>
    <xf numFmtId="0" fontId="0" fillId="0" borderId="18" xfId="40" applyFont="1" applyBorder="1" applyAlignment="1">
      <alignment horizontal="left" vertical="center" wrapText="1"/>
      <protection/>
    </xf>
    <xf numFmtId="0" fontId="37" fillId="0" borderId="10" xfId="40" applyFont="1" applyBorder="1" applyAlignment="1">
      <alignment horizontal="left" vertical="center" wrapText="1"/>
      <protection/>
    </xf>
    <xf numFmtId="0" fontId="0" fillId="0" borderId="18" xfId="40" applyFont="1" applyBorder="1" applyAlignment="1">
      <alignment horizontal="center" vertical="center" wrapText="1"/>
      <protection/>
    </xf>
    <xf numFmtId="0" fontId="0" fillId="0" borderId="24" xfId="40" applyFont="1" applyBorder="1" applyAlignment="1">
      <alignment horizontal="center" vertical="center" wrapText="1"/>
      <protection/>
    </xf>
    <xf numFmtId="0" fontId="0" fillId="0" borderId="10" xfId="0" applyFont="1" applyBorder="1" applyAlignment="1">
      <alignment vertical="center"/>
    </xf>
    <xf numFmtId="0" fontId="0" fillId="0" borderId="23" xfId="0" applyFont="1" applyBorder="1" applyAlignment="1">
      <alignment vertical="center"/>
    </xf>
    <xf numFmtId="0" fontId="1" fillId="0" borderId="23"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0" xfId="40" applyBorder="1" applyAlignment="1">
      <alignment horizontal="center" vertical="center" wrapText="1"/>
      <protection/>
    </xf>
    <xf numFmtId="0" fontId="1" fillId="0" borderId="17" xfId="40" applyBorder="1" applyAlignment="1">
      <alignment horizontal="center" vertical="center" wrapText="1"/>
      <protection/>
    </xf>
    <xf numFmtId="0" fontId="1" fillId="0" borderId="0" xfId="40" applyFont="1" applyAlignment="1">
      <alignment horizontal="center" vertical="center" wrapText="1"/>
      <protection/>
    </xf>
    <xf numFmtId="0" fontId="1" fillId="0" borderId="20" xfId="40" applyBorder="1" applyAlignment="1">
      <alignment horizontal="center" vertical="center" wrapText="1"/>
      <protection/>
    </xf>
    <xf numFmtId="0" fontId="1" fillId="0" borderId="21" xfId="40" applyBorder="1" applyAlignment="1">
      <alignment horizontal="center" vertical="center" wrapText="1"/>
      <protection/>
    </xf>
    <xf numFmtId="0" fontId="1" fillId="24" borderId="21" xfId="43" applyNumberFormat="1" applyFont="1" applyFill="1" applyBorder="1" applyAlignment="1">
      <alignment vertical="center" wrapText="1"/>
      <protection/>
    </xf>
    <xf numFmtId="0" fontId="1" fillId="24" borderId="22" xfId="43" applyNumberFormat="1" applyFont="1" applyFill="1" applyBorder="1" applyAlignment="1">
      <alignment vertical="center" wrapText="1"/>
      <protection/>
    </xf>
    <xf numFmtId="0" fontId="11" fillId="0" borderId="10" xfId="43" applyBorder="1">
      <alignment vertical="center"/>
      <protection/>
    </xf>
    <xf numFmtId="0" fontId="11" fillId="0" borderId="23" xfId="43" applyBorder="1">
      <alignment vertical="center"/>
      <protection/>
    </xf>
    <xf numFmtId="0" fontId="1" fillId="0" borderId="10" xfId="40" applyFont="1" applyBorder="1" applyAlignment="1">
      <alignment horizontal="left" vertical="center" wrapText="1"/>
      <protection/>
    </xf>
    <xf numFmtId="0" fontId="1" fillId="0" borderId="10" xfId="40" applyNumberFormat="1" applyFont="1" applyFill="1" applyBorder="1" applyAlignment="1">
      <alignment horizontal="right" vertical="center" wrapText="1"/>
      <protection/>
    </xf>
    <xf numFmtId="0" fontId="1" fillId="0" borderId="17" xfId="40" applyNumberFormat="1" applyFill="1" applyBorder="1" applyAlignment="1">
      <alignment horizontal="right" vertical="center" wrapText="1"/>
      <protection/>
    </xf>
    <xf numFmtId="0" fontId="1" fillId="0" borderId="17" xfId="40" applyNumberFormat="1" applyFont="1" applyFill="1" applyBorder="1" applyAlignment="1">
      <alignment horizontal="right" vertical="center" wrapText="1"/>
      <protection/>
    </xf>
    <xf numFmtId="0" fontId="1" fillId="0" borderId="10" xfId="40" applyBorder="1" applyAlignment="1">
      <alignment horizontal="right" vertical="center" wrapText="1"/>
      <protection/>
    </xf>
    <xf numFmtId="0" fontId="1" fillId="0" borderId="17" xfId="40" applyBorder="1" applyAlignment="1">
      <alignment horizontal="right" vertical="center" wrapText="1"/>
      <protection/>
    </xf>
    <xf numFmtId="0" fontId="1" fillId="0" borderId="23" xfId="40" applyBorder="1" applyAlignment="1">
      <alignment horizontal="center" vertical="center" wrapText="1"/>
      <protection/>
    </xf>
    <xf numFmtId="0" fontId="1" fillId="0" borderId="17" xfId="40" applyFont="1" applyBorder="1" applyAlignment="1">
      <alignment horizontal="center" vertical="center" wrapText="1"/>
      <protection/>
    </xf>
    <xf numFmtId="0" fontId="1" fillId="0" borderId="10" xfId="40" applyFont="1" applyBorder="1" applyAlignment="1">
      <alignment horizontal="left" vertical="top" wrapText="1"/>
      <protection/>
    </xf>
    <xf numFmtId="0" fontId="1" fillId="0" borderId="10" xfId="40" applyBorder="1" applyAlignment="1">
      <alignment horizontal="left" vertical="top" wrapText="1"/>
      <protection/>
    </xf>
    <xf numFmtId="0" fontId="1" fillId="0" borderId="17" xfId="40" applyBorder="1" applyAlignment="1">
      <alignment horizontal="left" vertical="top" wrapText="1"/>
      <protection/>
    </xf>
    <xf numFmtId="0" fontId="1" fillId="0" borderId="24" xfId="40" applyFont="1" applyBorder="1" applyAlignment="1">
      <alignment horizontal="center" vertical="center" wrapText="1"/>
      <protection/>
    </xf>
    <xf numFmtId="0" fontId="1" fillId="0" borderId="18" xfId="40" applyFont="1" applyBorder="1" applyAlignment="1">
      <alignment horizontal="center" vertical="center" wrapText="1"/>
      <protection/>
    </xf>
    <xf numFmtId="0" fontId="2" fillId="0" borderId="10" xfId="40" applyNumberFormat="1" applyFont="1" applyFill="1" applyBorder="1" applyAlignment="1">
      <alignment horizontal="left" vertical="center" wrapText="1"/>
      <protection/>
    </xf>
    <xf numFmtId="0" fontId="1" fillId="0" borderId="18" xfId="40" applyFont="1" applyBorder="1" applyAlignment="1">
      <alignment horizontal="left" vertical="center" wrapText="1"/>
      <protection/>
    </xf>
    <xf numFmtId="0" fontId="11" fillId="0" borderId="10" xfId="44" applyBorder="1">
      <alignment vertical="center"/>
      <protection/>
    </xf>
    <xf numFmtId="0" fontId="11" fillId="0" borderId="23" xfId="44" applyBorder="1">
      <alignment vertical="center"/>
      <protection/>
    </xf>
    <xf numFmtId="0" fontId="1" fillId="0" borderId="22" xfId="40"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14年附表" xfId="42"/>
    <cellStyle name="常规_2019：项目支出绩效目标 申报表" xfId="43"/>
    <cellStyle name="常规_2019绩效项目目标申报表表样"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0"/>
  <sheetViews>
    <sheetView showGridLines="0" showZeros="0" zoomScalePageLayoutView="0" workbookViewId="0" topLeftCell="A1">
      <selection activeCell="F11" sqref="F11"/>
    </sheetView>
  </sheetViews>
  <sheetFormatPr defaultColWidth="7" defaultRowHeight="11.25"/>
  <cols>
    <col min="1" max="5" width="8.83203125" style="3" customWidth="1"/>
    <col min="6" max="6" width="8.83203125" style="1" customWidth="1"/>
    <col min="7" max="16" width="8.83203125" style="3" customWidth="1"/>
    <col min="17" max="244" width="7" style="3" customWidth="1"/>
  </cols>
  <sheetData>
    <row r="1" spans="1:19" ht="14.25" customHeight="1">
      <c r="A1" s="31"/>
      <c r="F1" s="3"/>
      <c r="K1"/>
      <c r="L1"/>
      <c r="M1"/>
      <c r="N1"/>
      <c r="O1"/>
      <c r="P1"/>
      <c r="Q1"/>
      <c r="R1"/>
      <c r="S1"/>
    </row>
    <row r="2" spans="1:19" ht="11.25" customHeight="1">
      <c r="A2"/>
      <c r="B2"/>
      <c r="C2"/>
      <c r="D2"/>
      <c r="E2"/>
      <c r="F2"/>
      <c r="G2"/>
      <c r="H2"/>
      <c r="I2"/>
      <c r="J2"/>
      <c r="K2"/>
      <c r="L2"/>
      <c r="M2"/>
      <c r="N2"/>
      <c r="O2"/>
      <c r="P2"/>
      <c r="Q2"/>
      <c r="R2"/>
      <c r="S2"/>
    </row>
    <row r="3" spans="1:19" ht="11.25" customHeight="1">
      <c r="A3"/>
      <c r="B3"/>
      <c r="C3"/>
      <c r="D3"/>
      <c r="E3"/>
      <c r="F3"/>
      <c r="G3"/>
      <c r="H3"/>
      <c r="I3"/>
      <c r="J3"/>
      <c r="K3"/>
      <c r="L3"/>
      <c r="M3"/>
      <c r="N3"/>
      <c r="O3"/>
      <c r="P3"/>
      <c r="Q3"/>
      <c r="R3"/>
      <c r="S3"/>
    </row>
    <row r="4" spans="6:19" ht="11.25" customHeight="1">
      <c r="F4" s="3"/>
      <c r="H4" s="1"/>
      <c r="I4"/>
      <c r="J4"/>
      <c r="K4"/>
      <c r="L4"/>
      <c r="M4"/>
      <c r="N4"/>
      <c r="O4"/>
      <c r="P4"/>
      <c r="Q4"/>
      <c r="R4"/>
      <c r="S4"/>
    </row>
    <row r="5" spans="1:19" ht="11.25" customHeight="1">
      <c r="A5"/>
      <c r="B5"/>
      <c r="C5"/>
      <c r="D5"/>
      <c r="E5"/>
      <c r="F5"/>
      <c r="G5"/>
      <c r="H5"/>
      <c r="I5"/>
      <c r="J5"/>
      <c r="K5"/>
      <c r="L5"/>
      <c r="M5"/>
      <c r="N5"/>
      <c r="O5"/>
      <c r="P5"/>
      <c r="Q5"/>
      <c r="R5"/>
      <c r="S5"/>
    </row>
    <row r="6" spans="6:19" ht="11.25" customHeight="1">
      <c r="F6" s="3"/>
      <c r="K6"/>
      <c r="L6"/>
      <c r="M6"/>
      <c r="N6"/>
      <c r="O6"/>
      <c r="P6"/>
      <c r="Q6"/>
      <c r="R6"/>
      <c r="S6"/>
    </row>
    <row r="7" spans="6:19" ht="11.25" customHeight="1">
      <c r="F7" s="3"/>
      <c r="K7"/>
      <c r="L7"/>
      <c r="M7"/>
      <c r="N7"/>
      <c r="O7"/>
      <c r="P7"/>
      <c r="Q7"/>
      <c r="R7"/>
      <c r="S7"/>
    </row>
    <row r="8" spans="10:19" s="1" customFormat="1" ht="11.25" customHeight="1">
      <c r="J8" s="11"/>
      <c r="K8" s="11"/>
      <c r="L8" s="11"/>
      <c r="M8" s="11"/>
      <c r="N8" s="11"/>
      <c r="O8" s="11"/>
      <c r="P8" s="11"/>
      <c r="Q8" s="11"/>
      <c r="R8" s="11"/>
      <c r="S8" s="11"/>
    </row>
    <row r="9" spans="4:19" ht="11.25" customHeight="1">
      <c r="D9" s="1"/>
      <c r="F9" s="3"/>
      <c r="K9"/>
      <c r="L9"/>
      <c r="M9"/>
      <c r="N9"/>
      <c r="O9"/>
      <c r="P9"/>
      <c r="Q9"/>
      <c r="R9"/>
      <c r="S9"/>
    </row>
    <row r="10" spans="4:19" ht="11.25" customHeight="1">
      <c r="D10" s="1"/>
      <c r="F10" s="3"/>
      <c r="K10"/>
      <c r="L10"/>
      <c r="M10"/>
      <c r="N10" s="1"/>
      <c r="O10" s="1"/>
      <c r="P10"/>
      <c r="Q10"/>
      <c r="R10"/>
      <c r="S10"/>
    </row>
    <row r="11" spans="1:19" s="29" customFormat="1" ht="31.5" customHeight="1">
      <c r="A11" s="32" t="s">
        <v>232</v>
      </c>
      <c r="B11" s="33"/>
      <c r="C11" s="33"/>
      <c r="D11" s="33"/>
      <c r="E11" s="33"/>
      <c r="F11" s="33"/>
      <c r="G11" s="33"/>
      <c r="H11" s="33"/>
      <c r="I11" s="33"/>
      <c r="J11" s="33"/>
      <c r="K11" s="33"/>
      <c r="L11" s="33"/>
      <c r="M11" s="33"/>
      <c r="N11" s="33"/>
      <c r="O11" s="33"/>
      <c r="P11" s="33"/>
      <c r="Q11" s="35"/>
      <c r="R11" s="35"/>
      <c r="S11" s="35"/>
    </row>
    <row r="12" spans="1:19" ht="19.5" customHeight="1">
      <c r="A12" s="245"/>
      <c r="B12" s="245"/>
      <c r="C12" s="245"/>
      <c r="D12" s="245"/>
      <c r="E12" s="245"/>
      <c r="F12" s="245"/>
      <c r="G12" s="245"/>
      <c r="H12" s="245"/>
      <c r="I12" s="245"/>
      <c r="J12" s="245"/>
      <c r="K12" s="245"/>
      <c r="L12" s="245"/>
      <c r="M12" s="245"/>
      <c r="N12" s="245"/>
      <c r="O12" s="245"/>
      <c r="P12" s="1"/>
      <c r="Q12"/>
      <c r="R12"/>
      <c r="S12"/>
    </row>
    <row r="13" spans="1:19" ht="11.25" customHeight="1">
      <c r="A13" s="1"/>
      <c r="B13" s="1"/>
      <c r="D13" s="1"/>
      <c r="E13" s="1"/>
      <c r="F13"/>
      <c r="G13"/>
      <c r="H13" s="1"/>
      <c r="I13"/>
      <c r="J13"/>
      <c r="K13"/>
      <c r="L13"/>
      <c r="M13"/>
      <c r="N13" s="1"/>
      <c r="O13" s="1"/>
      <c r="P13"/>
      <c r="Q13"/>
      <c r="R13"/>
      <c r="S13"/>
    </row>
    <row r="14" spans="1:19" ht="11.25" customHeight="1">
      <c r="A14" s="1"/>
      <c r="B14" s="1"/>
      <c r="E14" s="1"/>
      <c r="F14"/>
      <c r="G14"/>
      <c r="H14"/>
      <c r="I14"/>
      <c r="J14"/>
      <c r="K14"/>
      <c r="L14"/>
      <c r="M14"/>
      <c r="N14" s="1"/>
      <c r="O14"/>
      <c r="P14"/>
      <c r="Q14"/>
      <c r="R14"/>
      <c r="S14"/>
    </row>
    <row r="15" spans="1:19" ht="56.25" customHeight="1">
      <c r="A15" s="1"/>
      <c r="B15" s="1"/>
      <c r="C15" s="1"/>
      <c r="D15" s="1"/>
      <c r="E15" s="1"/>
      <c r="F15"/>
      <c r="G15" s="1"/>
      <c r="H15" s="1"/>
      <c r="I15" s="1"/>
      <c r="J15" s="1"/>
      <c r="K15"/>
      <c r="L15"/>
      <c r="M15"/>
      <c r="N15"/>
      <c r="O15"/>
      <c r="P15"/>
      <c r="Q15"/>
      <c r="R15"/>
      <c r="S15" s="1"/>
    </row>
    <row r="16" spans="6:19" ht="11.25" customHeight="1">
      <c r="F16" s="3"/>
      <c r="H16" s="1"/>
      <c r="I16"/>
      <c r="J16"/>
      <c r="K16"/>
      <c r="L16"/>
      <c r="M16"/>
      <c r="N16"/>
      <c r="O16"/>
      <c r="P16"/>
      <c r="Q16"/>
      <c r="R16" s="1"/>
      <c r="S16" s="1"/>
    </row>
    <row r="17" spans="1:19" s="30" customFormat="1" ht="25.5" customHeight="1">
      <c r="A17" s="246"/>
      <c r="B17" s="246"/>
      <c r="C17" s="246"/>
      <c r="D17" s="246"/>
      <c r="E17" s="246"/>
      <c r="F17" s="246"/>
      <c r="G17" s="246"/>
      <c r="H17" s="246"/>
      <c r="I17" s="246"/>
      <c r="J17" s="246"/>
      <c r="K17" s="246"/>
      <c r="L17" s="246"/>
      <c r="M17" s="246"/>
      <c r="N17" s="246"/>
      <c r="O17" s="246"/>
      <c r="P17" s="246"/>
      <c r="R17" s="36"/>
      <c r="S17" s="36"/>
    </row>
    <row r="18" spans="1:19" s="30" customFormat="1" ht="25.5" customHeight="1">
      <c r="A18" s="247"/>
      <c r="B18" s="247"/>
      <c r="C18" s="247"/>
      <c r="D18" s="247"/>
      <c r="E18" s="247"/>
      <c r="F18" s="247"/>
      <c r="G18" s="247"/>
      <c r="H18" s="247"/>
      <c r="I18" s="247"/>
      <c r="J18" s="247"/>
      <c r="K18" s="247"/>
      <c r="L18" s="247"/>
      <c r="M18" s="247"/>
      <c r="N18" s="247"/>
      <c r="O18" s="247"/>
      <c r="P18" s="247"/>
      <c r="S18" s="36"/>
    </row>
    <row r="19" spans="5:19" ht="11.25" customHeight="1">
      <c r="E19" s="1"/>
      <c r="F19"/>
      <c r="G19"/>
      <c r="H19"/>
      <c r="I19"/>
      <c r="J19"/>
      <c r="K19"/>
      <c r="L19"/>
      <c r="M19"/>
      <c r="N19"/>
      <c r="O19"/>
      <c r="P19"/>
      <c r="Q19"/>
      <c r="R19"/>
      <c r="S19"/>
    </row>
    <row r="20" spans="1:19" ht="11.25">
      <c r="A20" s="1"/>
      <c r="E20" s="1"/>
      <c r="F20" s="34"/>
      <c r="G20"/>
      <c r="H20"/>
      <c r="I20"/>
      <c r="J20"/>
      <c r="K20"/>
      <c r="L20"/>
      <c r="M20"/>
      <c r="N20"/>
      <c r="O20"/>
      <c r="P20"/>
      <c r="Q20"/>
      <c r="R20"/>
      <c r="S20"/>
    </row>
    <row r="21" spans="6:19" ht="11.25">
      <c r="F21" s="3"/>
      <c r="K21"/>
      <c r="L21"/>
      <c r="M21"/>
      <c r="N21"/>
      <c r="O21" s="1"/>
      <c r="P21"/>
      <c r="Q21"/>
      <c r="R21"/>
      <c r="S21"/>
    </row>
    <row r="22" spans="6:19" ht="11.25">
      <c r="F22" s="3"/>
      <c r="K22"/>
      <c r="L22"/>
      <c r="M22"/>
      <c r="N22"/>
      <c r="O22" s="1"/>
      <c r="P22"/>
      <c r="Q22"/>
      <c r="R22"/>
      <c r="S22"/>
    </row>
    <row r="23" spans="6:19" ht="11.25">
      <c r="F23" s="3"/>
      <c r="K23"/>
      <c r="L23"/>
      <c r="M23"/>
      <c r="N23"/>
      <c r="O23"/>
      <c r="P23"/>
      <c r="Q23"/>
      <c r="R23"/>
      <c r="S23"/>
    </row>
    <row r="24" spans="1:19" ht="11.25">
      <c r="A24"/>
      <c r="B24"/>
      <c r="C24"/>
      <c r="D24"/>
      <c r="E24"/>
      <c r="F24"/>
      <c r="G24"/>
      <c r="H24"/>
      <c r="I24"/>
      <c r="J24"/>
      <c r="K24"/>
      <c r="L24"/>
      <c r="M24"/>
      <c r="N24"/>
      <c r="O24"/>
      <c r="P24"/>
      <c r="Q24"/>
      <c r="R24"/>
      <c r="S24"/>
    </row>
    <row r="25" spans="1:19" ht="11.25">
      <c r="A25"/>
      <c r="B25"/>
      <c r="C25"/>
      <c r="D25"/>
      <c r="E25"/>
      <c r="F25"/>
      <c r="G25"/>
      <c r="H25"/>
      <c r="I25"/>
      <c r="J25"/>
      <c r="K25"/>
      <c r="L25"/>
      <c r="M25"/>
      <c r="N25"/>
      <c r="O25"/>
      <c r="P25"/>
      <c r="Q25"/>
      <c r="R25"/>
      <c r="S25"/>
    </row>
    <row r="26" spans="1:19" ht="11.25">
      <c r="A26"/>
      <c r="B26"/>
      <c r="C26"/>
      <c r="D26"/>
      <c r="E26"/>
      <c r="F26"/>
      <c r="G26"/>
      <c r="H26"/>
      <c r="I26"/>
      <c r="J26"/>
      <c r="K26"/>
      <c r="L26"/>
      <c r="M26"/>
      <c r="N26"/>
      <c r="O26"/>
      <c r="P26"/>
      <c r="Q26"/>
      <c r="R26"/>
      <c r="S26"/>
    </row>
    <row r="27" spans="1:19" ht="11.25">
      <c r="A27"/>
      <c r="B27"/>
      <c r="C27"/>
      <c r="D27"/>
      <c r="E27"/>
      <c r="F27"/>
      <c r="G27"/>
      <c r="H27"/>
      <c r="I27"/>
      <c r="J27"/>
      <c r="K27"/>
      <c r="L27"/>
      <c r="M27"/>
      <c r="N27"/>
      <c r="O27"/>
      <c r="P27"/>
      <c r="Q27"/>
      <c r="R27"/>
      <c r="S27"/>
    </row>
    <row r="28" spans="6:19" ht="11.25">
      <c r="F28" s="3"/>
      <c r="K28"/>
      <c r="L28"/>
      <c r="M28" s="1"/>
      <c r="N28"/>
      <c r="O28"/>
      <c r="P28"/>
      <c r="Q28"/>
      <c r="R28"/>
      <c r="S28"/>
    </row>
    <row r="29" spans="6:19" ht="11.25">
      <c r="F29" s="3"/>
      <c r="K29"/>
      <c r="L29"/>
      <c r="M29" s="1"/>
      <c r="N29"/>
      <c r="O29"/>
      <c r="P29"/>
      <c r="Q29"/>
      <c r="R29"/>
      <c r="S29"/>
    </row>
    <row r="30" spans="2:19" ht="11.25">
      <c r="B30" s="3" t="s">
        <v>0</v>
      </c>
      <c r="F30" s="3"/>
      <c r="K30"/>
      <c r="L30"/>
      <c r="M30"/>
      <c r="N30"/>
      <c r="O30"/>
      <c r="P30"/>
      <c r="Q30"/>
      <c r="R30"/>
      <c r="S30"/>
    </row>
  </sheetData>
  <sheetProtection formatCells="0" formatColumns="0" formatRows="0"/>
  <mergeCells count="3">
    <mergeCell ref="A12:O12"/>
    <mergeCell ref="A17:P17"/>
    <mergeCell ref="A18:P18"/>
  </mergeCells>
  <printOptions horizontalCentered="1"/>
  <pageMargins left="0.6298611111111111" right="0.6298611111111111" top="0.7868055555555555" bottom="0.7868055555555555" header="0.39305555555555555" footer="0.3930555555555555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P20"/>
  <sheetViews>
    <sheetView showGridLines="0" showZeros="0" tabSelected="1" zoomScalePageLayoutView="0" workbookViewId="0" topLeftCell="A1">
      <selection activeCell="G15" sqref="G15"/>
    </sheetView>
  </sheetViews>
  <sheetFormatPr defaultColWidth="6.83203125" defaultRowHeight="11.25"/>
  <cols>
    <col min="1" max="1" width="26.83203125" style="3" customWidth="1"/>
    <col min="2" max="4" width="5.83203125" style="3" customWidth="1"/>
    <col min="5" max="6" width="13.33203125" style="3" customWidth="1"/>
    <col min="7" max="7" width="38.83203125" style="3" customWidth="1"/>
    <col min="8" max="14" width="11.83203125" style="3" customWidth="1"/>
    <col min="15" max="254" width="6.83203125" style="3" customWidth="1"/>
  </cols>
  <sheetData>
    <row r="1" spans="1:14" ht="31.5" customHeight="1">
      <c r="A1" s="4" t="s">
        <v>175</v>
      </c>
      <c r="B1" s="5"/>
      <c r="C1" s="5"/>
      <c r="D1" s="5"/>
      <c r="E1" s="5"/>
      <c r="F1" s="5"/>
      <c r="G1" s="5"/>
      <c r="H1" s="5"/>
      <c r="I1" s="5"/>
      <c r="J1" s="5"/>
      <c r="K1" s="5"/>
      <c r="L1" s="5"/>
      <c r="M1" s="5"/>
      <c r="N1" s="5"/>
    </row>
    <row r="2" spans="1:14" s="1" customFormat="1" ht="15.75" customHeight="1">
      <c r="A2" s="6"/>
      <c r="B2" s="15"/>
      <c r="C2" s="6"/>
      <c r="D2" s="6"/>
      <c r="E2" s="6"/>
      <c r="F2" s="6"/>
      <c r="G2" s="6"/>
      <c r="H2" s="6"/>
      <c r="I2" s="6"/>
      <c r="J2" s="6"/>
      <c r="K2" s="6"/>
      <c r="L2" s="6"/>
      <c r="M2" s="6"/>
      <c r="N2" s="12" t="s">
        <v>19</v>
      </c>
    </row>
    <row r="3" spans="1:14" ht="19.5" customHeight="1">
      <c r="A3" s="250" t="s">
        <v>1</v>
      </c>
      <c r="B3" s="16" t="s">
        <v>12</v>
      </c>
      <c r="C3" s="16"/>
      <c r="D3" s="16"/>
      <c r="E3" s="281" t="s">
        <v>16</v>
      </c>
      <c r="F3" s="281" t="s">
        <v>17</v>
      </c>
      <c r="G3" s="281" t="s">
        <v>18</v>
      </c>
      <c r="H3" s="281" t="s">
        <v>2</v>
      </c>
      <c r="I3" s="281" t="s">
        <v>3</v>
      </c>
      <c r="J3" s="281" t="s">
        <v>21</v>
      </c>
      <c r="K3" s="281" t="s">
        <v>4</v>
      </c>
      <c r="L3" s="250" t="s">
        <v>5</v>
      </c>
      <c r="M3" s="250" t="s">
        <v>6</v>
      </c>
      <c r="N3" s="281" t="s">
        <v>137</v>
      </c>
    </row>
    <row r="4" spans="1:14" ht="50.25" customHeight="1">
      <c r="A4" s="250"/>
      <c r="B4" s="8" t="s">
        <v>13</v>
      </c>
      <c r="C4" s="7" t="s">
        <v>14</v>
      </c>
      <c r="D4" s="17" t="s">
        <v>15</v>
      </c>
      <c r="E4" s="281"/>
      <c r="F4" s="281"/>
      <c r="G4" s="281"/>
      <c r="H4" s="283"/>
      <c r="I4" s="283"/>
      <c r="J4" s="283"/>
      <c r="K4" s="283"/>
      <c r="L4" s="251"/>
      <c r="M4" s="251"/>
      <c r="N4" s="281"/>
    </row>
    <row r="5" spans="1:14" ht="20.25" customHeight="1">
      <c r="A5" s="65"/>
      <c r="B5" s="65"/>
      <c r="C5" s="65"/>
      <c r="D5" s="65"/>
      <c r="E5" s="65"/>
      <c r="F5" s="65"/>
      <c r="G5" s="65"/>
      <c r="H5" s="65"/>
      <c r="I5" s="65"/>
      <c r="J5" s="87"/>
      <c r="K5" s="65"/>
      <c r="L5" s="65"/>
      <c r="M5" s="65"/>
      <c r="N5" s="65"/>
    </row>
    <row r="6" spans="1:14" ht="20.25" customHeight="1">
      <c r="A6" s="65"/>
      <c r="B6" s="65"/>
      <c r="C6" s="65"/>
      <c r="D6" s="65"/>
      <c r="E6" s="65"/>
      <c r="F6" s="65"/>
      <c r="G6" s="65"/>
      <c r="H6" s="65"/>
      <c r="I6" s="65"/>
      <c r="J6" s="87"/>
      <c r="K6" s="65"/>
      <c r="L6" s="65"/>
      <c r="M6" s="65"/>
      <c r="N6" s="65"/>
    </row>
    <row r="7" spans="1:14" ht="20.25" customHeight="1">
      <c r="A7" s="65"/>
      <c r="B7" s="65"/>
      <c r="C7" s="65"/>
      <c r="D7" s="65"/>
      <c r="E7" s="65"/>
      <c r="F7" s="65"/>
      <c r="G7" s="65"/>
      <c r="H7" s="65"/>
      <c r="I7" s="65"/>
      <c r="J7" s="87"/>
      <c r="K7" s="65"/>
      <c r="L7" s="65"/>
      <c r="M7" s="65"/>
      <c r="N7" s="65"/>
    </row>
    <row r="8" spans="1:14" ht="20.25" customHeight="1">
      <c r="A8" s="65"/>
      <c r="B8" s="65"/>
      <c r="C8" s="65"/>
      <c r="D8" s="65"/>
      <c r="E8" s="65"/>
      <c r="F8" s="65"/>
      <c r="G8" s="65"/>
      <c r="H8" s="65"/>
      <c r="I8" s="65"/>
      <c r="J8" s="87"/>
      <c r="K8" s="65"/>
      <c r="L8" s="65"/>
      <c r="M8" s="65"/>
      <c r="N8" s="65"/>
    </row>
    <row r="9" spans="1:14" ht="20.25" customHeight="1">
      <c r="A9" s="65"/>
      <c r="B9" s="65"/>
      <c r="C9" s="65"/>
      <c r="D9" s="65"/>
      <c r="E9" s="65"/>
      <c r="F9" s="65"/>
      <c r="G9" s="65"/>
      <c r="H9" s="65"/>
      <c r="I9" s="65"/>
      <c r="J9" s="87"/>
      <c r="K9" s="65"/>
      <c r="L9" s="65"/>
      <c r="M9" s="65"/>
      <c r="N9" s="65"/>
    </row>
    <row r="10" spans="1:14" ht="20.25" customHeight="1">
      <c r="A10" s="65"/>
      <c r="B10" s="65"/>
      <c r="C10" s="65"/>
      <c r="D10" s="65"/>
      <c r="E10" s="65"/>
      <c r="F10" s="65"/>
      <c r="G10" s="65"/>
      <c r="H10" s="65"/>
      <c r="I10" s="65"/>
      <c r="J10" s="87"/>
      <c r="K10" s="65"/>
      <c r="L10" s="65"/>
      <c r="M10" s="65"/>
      <c r="N10" s="65"/>
    </row>
    <row r="11" spans="1:16" ht="11.25">
      <c r="A11"/>
      <c r="P11" s="1"/>
    </row>
    <row r="12" ht="11.25">
      <c r="A12"/>
    </row>
    <row r="13" ht="11.25">
      <c r="A13"/>
    </row>
    <row r="14" ht="11.25">
      <c r="A14"/>
    </row>
    <row r="15" ht="11.25">
      <c r="A15"/>
    </row>
    <row r="16" ht="11.25">
      <c r="A16"/>
    </row>
    <row r="17" ht="11.25">
      <c r="A17"/>
    </row>
    <row r="18" ht="11.25">
      <c r="A18"/>
    </row>
    <row r="19" ht="11.25">
      <c r="A19"/>
    </row>
    <row r="20" ht="11.25">
      <c r="A20"/>
    </row>
  </sheetData>
  <sheetProtection formatCells="0" formatColumns="0" formatRows="0"/>
  <mergeCells count="11">
    <mergeCell ref="A3:A4"/>
    <mergeCell ref="E3:E4"/>
    <mergeCell ref="F3:F4"/>
    <mergeCell ref="G3:G4"/>
    <mergeCell ref="L3:L4"/>
    <mergeCell ref="M3:M4"/>
    <mergeCell ref="N3:N4"/>
    <mergeCell ref="H3:H4"/>
    <mergeCell ref="I3:I4"/>
    <mergeCell ref="J3:J4"/>
    <mergeCell ref="K3:K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scale="85" r:id="rId1"/>
</worksheet>
</file>

<file path=xl/worksheets/sheet11.xml><?xml version="1.0" encoding="utf-8"?>
<worksheet xmlns="http://schemas.openxmlformats.org/spreadsheetml/2006/main" xmlns:r="http://schemas.openxmlformats.org/officeDocument/2006/relationships">
  <dimension ref="A1:IP37"/>
  <sheetViews>
    <sheetView showGridLines="0" showZeros="0" zoomScalePageLayoutView="0" workbookViewId="0" topLeftCell="A1">
      <selection activeCell="K21" sqref="K21"/>
    </sheetView>
  </sheetViews>
  <sheetFormatPr defaultColWidth="6.83203125" defaultRowHeight="11.25"/>
  <cols>
    <col min="1" max="1" width="26.83203125" style="3" customWidth="1"/>
    <col min="2" max="2" width="33.83203125" style="3" customWidth="1"/>
    <col min="3" max="3" width="27.83203125" style="3" customWidth="1"/>
    <col min="4" max="10" width="13.33203125" style="3" customWidth="1"/>
    <col min="11" max="250" width="6.83203125" style="3" customWidth="1"/>
  </cols>
  <sheetData>
    <row r="1" spans="1:10" ht="31.5" customHeight="1">
      <c r="A1" s="4" t="s">
        <v>136</v>
      </c>
      <c r="B1" s="5"/>
      <c r="C1" s="5"/>
      <c r="D1" s="5"/>
      <c r="E1" s="5"/>
      <c r="F1" s="5"/>
      <c r="G1" s="5"/>
      <c r="H1" s="5"/>
      <c r="I1" s="5"/>
      <c r="J1" s="5"/>
    </row>
    <row r="2" spans="1:10" s="1" customFormat="1" ht="15.75" customHeight="1">
      <c r="A2" s="6"/>
      <c r="B2" s="6"/>
      <c r="C2" s="6"/>
      <c r="D2" s="6"/>
      <c r="E2" s="6"/>
      <c r="F2" s="6"/>
      <c r="G2" s="6"/>
      <c r="H2" s="6"/>
      <c r="I2" s="6"/>
      <c r="J2" s="12" t="s">
        <v>19</v>
      </c>
    </row>
    <row r="3" spans="1:10" ht="19.5" customHeight="1">
      <c r="A3" s="250" t="s">
        <v>1</v>
      </c>
      <c r="B3" s="281" t="s">
        <v>17</v>
      </c>
      <c r="C3" s="281" t="s">
        <v>20</v>
      </c>
      <c r="D3" s="281" t="s">
        <v>2</v>
      </c>
      <c r="E3" s="281" t="s">
        <v>3</v>
      </c>
      <c r="F3" s="281" t="s">
        <v>21</v>
      </c>
      <c r="G3" s="281" t="s">
        <v>4</v>
      </c>
      <c r="H3" s="250" t="s">
        <v>5</v>
      </c>
      <c r="I3" s="250" t="s">
        <v>6</v>
      </c>
      <c r="J3" s="281" t="s">
        <v>137</v>
      </c>
    </row>
    <row r="4" spans="1:10" ht="50.25" customHeight="1">
      <c r="A4" s="250"/>
      <c r="B4" s="281"/>
      <c r="C4" s="281"/>
      <c r="D4" s="283"/>
      <c r="E4" s="283"/>
      <c r="F4" s="283"/>
      <c r="G4" s="283"/>
      <c r="H4" s="251"/>
      <c r="I4" s="251"/>
      <c r="J4" s="281"/>
    </row>
    <row r="5" spans="1:250" s="2" customFormat="1" ht="19.5" customHeight="1">
      <c r="A5" s="9"/>
      <c r="B5" s="9"/>
      <c r="C5" s="9"/>
      <c r="D5" s="10"/>
      <c r="E5" s="10"/>
      <c r="F5" s="10"/>
      <c r="G5" s="10"/>
      <c r="H5" s="10"/>
      <c r="I5" s="10"/>
      <c r="J5" s="13"/>
      <c r="K5" s="1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10" ht="19.5" customHeight="1">
      <c r="A6" s="65"/>
      <c r="B6" s="42"/>
      <c r="C6" s="65"/>
      <c r="D6" s="65"/>
      <c r="E6" s="65"/>
      <c r="F6" s="87"/>
      <c r="G6" s="42"/>
      <c r="H6" s="65"/>
      <c r="I6" s="65"/>
      <c r="J6" s="65"/>
    </row>
    <row r="7" spans="1:10" ht="19.5" customHeight="1">
      <c r="A7" s="65"/>
      <c r="B7" s="42"/>
      <c r="C7" s="65"/>
      <c r="D7" s="65"/>
      <c r="E7" s="65"/>
      <c r="F7" s="87"/>
      <c r="G7" s="42"/>
      <c r="H7" s="65"/>
      <c r="I7" s="65"/>
      <c r="J7" s="65"/>
    </row>
    <row r="8" spans="1:10" ht="19.5" customHeight="1">
      <c r="A8" s="65"/>
      <c r="B8" s="65"/>
      <c r="C8" s="65"/>
      <c r="D8" s="65"/>
      <c r="E8" s="65"/>
      <c r="F8" s="87"/>
      <c r="G8" s="65"/>
      <c r="H8" s="65"/>
      <c r="I8" s="65"/>
      <c r="J8" s="65"/>
    </row>
    <row r="9" spans="1:10" ht="19.5" customHeight="1">
      <c r="A9" s="65"/>
      <c r="B9" s="65"/>
      <c r="C9" s="65"/>
      <c r="D9" s="65"/>
      <c r="E9" s="65"/>
      <c r="F9" s="87"/>
      <c r="G9" s="65"/>
      <c r="H9" s="65"/>
      <c r="I9" s="65"/>
      <c r="J9" s="65"/>
    </row>
    <row r="10" spans="1:10" ht="19.5" customHeight="1">
      <c r="A10" s="65"/>
      <c r="B10" s="65"/>
      <c r="C10" s="65"/>
      <c r="D10" s="65"/>
      <c r="E10" s="65"/>
      <c r="F10" s="87"/>
      <c r="G10" s="65"/>
      <c r="H10" s="65"/>
      <c r="I10" s="65"/>
      <c r="J10" s="65"/>
    </row>
    <row r="11" spans="1:10" ht="19.5" customHeight="1">
      <c r="A11" s="65"/>
      <c r="B11" s="65"/>
      <c r="C11" s="65"/>
      <c r="D11" s="65"/>
      <c r="E11" s="65"/>
      <c r="F11" s="87"/>
      <c r="G11" s="65"/>
      <c r="H11" s="65"/>
      <c r="I11" s="65"/>
      <c r="J11" s="65"/>
    </row>
    <row r="12" spans="1:10" ht="19.5" customHeight="1">
      <c r="A12" s="65"/>
      <c r="B12" s="65"/>
      <c r="C12" s="65"/>
      <c r="D12" s="65"/>
      <c r="E12" s="65"/>
      <c r="F12" s="87"/>
      <c r="G12" s="65"/>
      <c r="H12" s="65"/>
      <c r="I12" s="65"/>
      <c r="J12" s="65"/>
    </row>
    <row r="13" spans="1:10" ht="19.5" customHeight="1">
      <c r="A13" s="65"/>
      <c r="B13" s="65"/>
      <c r="C13" s="65"/>
      <c r="D13" s="65"/>
      <c r="E13" s="65"/>
      <c r="F13" s="87"/>
      <c r="G13" s="65"/>
      <c r="H13" s="65"/>
      <c r="I13" s="65"/>
      <c r="J13" s="65"/>
    </row>
    <row r="14" spans="1:10" ht="19.5" customHeight="1">
      <c r="A14" s="65"/>
      <c r="B14" s="65"/>
      <c r="C14" s="65"/>
      <c r="D14" s="65"/>
      <c r="E14" s="65"/>
      <c r="F14" s="87"/>
      <c r="G14" s="65"/>
      <c r="H14" s="65"/>
      <c r="I14" s="65"/>
      <c r="J14" s="65"/>
    </row>
    <row r="15" spans="1:10" ht="19.5" customHeight="1">
      <c r="A15" s="65"/>
      <c r="B15" s="65"/>
      <c r="C15" s="65"/>
      <c r="D15" s="65"/>
      <c r="E15" s="65"/>
      <c r="F15" s="87"/>
      <c r="G15" s="65"/>
      <c r="H15" s="65"/>
      <c r="I15" s="65"/>
      <c r="J15" s="65"/>
    </row>
    <row r="16" spans="1:10" ht="19.5" customHeight="1">
      <c r="A16" s="65"/>
      <c r="B16" s="65"/>
      <c r="C16" s="65"/>
      <c r="D16" s="65"/>
      <c r="E16" s="65"/>
      <c r="F16" s="87"/>
      <c r="G16" s="65"/>
      <c r="H16" s="65"/>
      <c r="I16" s="65"/>
      <c r="J16" s="65"/>
    </row>
    <row r="17" spans="1:10" ht="11.25">
      <c r="A17"/>
      <c r="B17"/>
      <c r="C17"/>
      <c r="D17"/>
      <c r="E17"/>
      <c r="G17"/>
      <c r="H17"/>
      <c r="I17"/>
      <c r="J17"/>
    </row>
    <row r="18" spans="1:10" ht="11.25">
      <c r="A18"/>
      <c r="B18"/>
      <c r="C18"/>
      <c r="D18"/>
      <c r="E18"/>
      <c r="G18"/>
      <c r="H18"/>
      <c r="I18"/>
      <c r="J18"/>
    </row>
    <row r="19" spans="1:10" ht="11.25">
      <c r="A19"/>
      <c r="B19"/>
      <c r="C19"/>
      <c r="D19"/>
      <c r="E19"/>
      <c r="G19"/>
      <c r="H19"/>
      <c r="I19"/>
      <c r="J19"/>
    </row>
    <row r="20" spans="1:10" ht="11.25">
      <c r="A20"/>
      <c r="B20"/>
      <c r="C20"/>
      <c r="D20"/>
      <c r="E20"/>
      <c r="G20"/>
      <c r="H20"/>
      <c r="I20"/>
      <c r="J20"/>
    </row>
    <row r="21" spans="1:10" ht="11.25">
      <c r="A21"/>
      <c r="B21"/>
      <c r="C21"/>
      <c r="D21"/>
      <c r="E21"/>
      <c r="G21"/>
      <c r="H21"/>
      <c r="I21"/>
      <c r="J21"/>
    </row>
    <row r="22" spans="1:10" ht="11.25">
      <c r="A22"/>
      <c r="B22"/>
      <c r="C22"/>
      <c r="D22"/>
      <c r="E22"/>
      <c r="G22"/>
      <c r="H22"/>
      <c r="I22"/>
      <c r="J22"/>
    </row>
    <row r="23" spans="1:10" ht="11.25">
      <c r="A23"/>
      <c r="B23"/>
      <c r="C23" s="11"/>
      <c r="D23"/>
      <c r="E23"/>
      <c r="G23"/>
      <c r="H23"/>
      <c r="I23"/>
      <c r="J23"/>
    </row>
    <row r="24" spans="1:10" ht="11.25">
      <c r="A24"/>
      <c r="B24"/>
      <c r="C24"/>
      <c r="D24"/>
      <c r="E24"/>
      <c r="G24"/>
      <c r="H24"/>
      <c r="I24"/>
      <c r="J24"/>
    </row>
    <row r="25" ht="11.25">
      <c r="A25"/>
    </row>
    <row r="26" ht="11.25">
      <c r="A26"/>
    </row>
    <row r="27" ht="11.25">
      <c r="A27"/>
    </row>
    <row r="28" spans="1:12" ht="11.25">
      <c r="A28"/>
      <c r="L28" s="1"/>
    </row>
    <row r="29" ht="11.25">
      <c r="A29"/>
    </row>
    <row r="30" ht="11.25">
      <c r="A30"/>
    </row>
    <row r="31" ht="11.25">
      <c r="A31"/>
    </row>
    <row r="32" ht="11.25">
      <c r="A32"/>
    </row>
    <row r="33" ht="11.25">
      <c r="A33"/>
    </row>
    <row r="34" ht="11.25">
      <c r="A34"/>
    </row>
    <row r="35" ht="11.25">
      <c r="A35"/>
    </row>
    <row r="36" ht="11.25">
      <c r="A36"/>
    </row>
    <row r="37" ht="11.25">
      <c r="A37"/>
    </row>
  </sheetData>
  <sheetProtection formatCells="0" formatColumns="0" formatRows="0"/>
  <mergeCells count="10">
    <mergeCell ref="A3:A4"/>
    <mergeCell ref="B3:B4"/>
    <mergeCell ref="C3:C4"/>
    <mergeCell ref="D3:D4"/>
    <mergeCell ref="I3:I4"/>
    <mergeCell ref="J3:J4"/>
    <mergeCell ref="E3:E4"/>
    <mergeCell ref="F3:F4"/>
    <mergeCell ref="G3:G4"/>
    <mergeCell ref="H3:H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scale="85" r:id="rId1"/>
</worksheet>
</file>

<file path=xl/worksheets/sheet12.xml><?xml version="1.0" encoding="utf-8"?>
<worksheet xmlns="http://schemas.openxmlformats.org/spreadsheetml/2006/main" xmlns:r="http://schemas.openxmlformats.org/officeDocument/2006/relationships">
  <dimension ref="A1:I320"/>
  <sheetViews>
    <sheetView zoomScalePageLayoutView="0" workbookViewId="0" topLeftCell="A313">
      <selection activeCell="Q5" sqref="Q5"/>
    </sheetView>
  </sheetViews>
  <sheetFormatPr defaultColWidth="9.33203125" defaultRowHeight="11.25"/>
  <cols>
    <col min="1" max="1" width="6" style="210" customWidth="1"/>
    <col min="2" max="2" width="6.16015625" style="210" customWidth="1"/>
    <col min="3" max="3" width="11" style="210" customWidth="1"/>
    <col min="4" max="4" width="20" style="210" customWidth="1"/>
    <col min="5" max="5" width="14.16015625" style="210" customWidth="1"/>
    <col min="6" max="6" width="10.66015625" style="210" customWidth="1"/>
    <col min="7" max="7" width="14.5" style="210" customWidth="1"/>
    <col min="8" max="8" width="14.66015625" style="210" customWidth="1"/>
    <col min="9" max="9" width="11" style="210" customWidth="1"/>
    <col min="10" max="16384" width="9.33203125" style="210" customWidth="1"/>
  </cols>
  <sheetData>
    <row r="1" spans="1:9" ht="26.25" customHeight="1">
      <c r="A1" s="284" t="s">
        <v>307</v>
      </c>
      <c r="B1" s="284"/>
      <c r="C1" s="284"/>
      <c r="D1" s="284"/>
      <c r="E1" s="284"/>
      <c r="F1" s="284"/>
      <c r="G1" s="284"/>
      <c r="H1" s="284"/>
      <c r="I1" s="284"/>
    </row>
    <row r="2" spans="1:9" ht="13.5" customHeight="1">
      <c r="A2" s="211"/>
      <c r="B2" s="212"/>
      <c r="C2" s="212"/>
      <c r="D2" s="212"/>
      <c r="I2" s="213" t="s">
        <v>308</v>
      </c>
    </row>
    <row r="3" spans="1:9" ht="21.75" customHeight="1">
      <c r="A3" s="285" t="s">
        <v>17</v>
      </c>
      <c r="B3" s="286"/>
      <c r="C3" s="286"/>
      <c r="D3" s="286" t="s">
        <v>309</v>
      </c>
      <c r="E3" s="286"/>
      <c r="F3" s="286"/>
      <c r="G3" s="286"/>
      <c r="H3" s="286"/>
      <c r="I3" s="287"/>
    </row>
    <row r="4" spans="1:9" ht="21.75" customHeight="1">
      <c r="A4" s="288" t="s">
        <v>310</v>
      </c>
      <c r="B4" s="289"/>
      <c r="C4" s="289"/>
      <c r="D4" s="289"/>
      <c r="E4" s="289"/>
      <c r="F4" s="289" t="s">
        <v>1</v>
      </c>
      <c r="G4" s="289"/>
      <c r="H4" s="289" t="s">
        <v>311</v>
      </c>
      <c r="I4" s="290"/>
    </row>
    <row r="5" spans="1:9" ht="21.75" customHeight="1">
      <c r="A5" s="288" t="s">
        <v>312</v>
      </c>
      <c r="B5" s="300"/>
      <c r="C5" s="300"/>
      <c r="D5" s="216" t="s">
        <v>313</v>
      </c>
      <c r="E5" s="216">
        <v>35</v>
      </c>
      <c r="F5" s="291" t="s">
        <v>314</v>
      </c>
      <c r="G5" s="291"/>
      <c r="H5" s="292">
        <v>35</v>
      </c>
      <c r="I5" s="293"/>
    </row>
    <row r="6" spans="1:9" ht="21.75" customHeight="1">
      <c r="A6" s="301"/>
      <c r="B6" s="300"/>
      <c r="C6" s="300"/>
      <c r="D6" s="216" t="s">
        <v>315</v>
      </c>
      <c r="E6" s="216">
        <v>35</v>
      </c>
      <c r="F6" s="291" t="s">
        <v>315</v>
      </c>
      <c r="G6" s="291"/>
      <c r="H6" s="292">
        <v>35</v>
      </c>
      <c r="I6" s="293"/>
    </row>
    <row r="7" spans="1:9" ht="21.75" customHeight="1">
      <c r="A7" s="301"/>
      <c r="B7" s="300"/>
      <c r="C7" s="300"/>
      <c r="D7" s="216" t="s">
        <v>316</v>
      </c>
      <c r="E7" s="216"/>
      <c r="F7" s="291" t="s">
        <v>316</v>
      </c>
      <c r="G7" s="291"/>
      <c r="H7" s="292"/>
      <c r="I7" s="293"/>
    </row>
    <row r="8" spans="1:9" ht="19.5" customHeight="1">
      <c r="A8" s="288" t="s">
        <v>317</v>
      </c>
      <c r="B8" s="289" t="s">
        <v>318</v>
      </c>
      <c r="C8" s="289"/>
      <c r="D8" s="289"/>
      <c r="E8" s="289"/>
      <c r="F8" s="289" t="s">
        <v>319</v>
      </c>
      <c r="G8" s="289"/>
      <c r="H8" s="289"/>
      <c r="I8" s="290"/>
    </row>
    <row r="9" spans="1:9" ht="51" customHeight="1">
      <c r="A9" s="288"/>
      <c r="B9" s="294" t="s">
        <v>320</v>
      </c>
      <c r="C9" s="294"/>
      <c r="D9" s="294"/>
      <c r="E9" s="294"/>
      <c r="F9" s="294" t="s">
        <v>395</v>
      </c>
      <c r="G9" s="294"/>
      <c r="H9" s="294"/>
      <c r="I9" s="295"/>
    </row>
    <row r="10" spans="1:9" ht="22.5">
      <c r="A10" s="288" t="s">
        <v>321</v>
      </c>
      <c r="B10" s="214" t="s">
        <v>322</v>
      </c>
      <c r="C10" s="214" t="s">
        <v>323</v>
      </c>
      <c r="D10" s="214" t="s">
        <v>324</v>
      </c>
      <c r="E10" s="214" t="s">
        <v>325</v>
      </c>
      <c r="F10" s="214" t="s">
        <v>323</v>
      </c>
      <c r="G10" s="289" t="s">
        <v>324</v>
      </c>
      <c r="H10" s="289"/>
      <c r="I10" s="215" t="s">
        <v>325</v>
      </c>
    </row>
    <row r="11" spans="1:9" ht="21.75" customHeight="1">
      <c r="A11" s="288"/>
      <c r="B11" s="289" t="s">
        <v>326</v>
      </c>
      <c r="C11" s="289" t="s">
        <v>327</v>
      </c>
      <c r="D11" s="216" t="s">
        <v>328</v>
      </c>
      <c r="E11" s="216" t="s">
        <v>329</v>
      </c>
      <c r="F11" s="289" t="s">
        <v>327</v>
      </c>
      <c r="G11" s="291" t="s">
        <v>328</v>
      </c>
      <c r="H11" s="291"/>
      <c r="I11" s="217" t="s">
        <v>329</v>
      </c>
    </row>
    <row r="12" spans="1:9" ht="12.75" customHeight="1">
      <c r="A12" s="288"/>
      <c r="B12" s="289"/>
      <c r="C12" s="289"/>
      <c r="D12" s="216" t="s">
        <v>330</v>
      </c>
      <c r="E12" s="216"/>
      <c r="F12" s="289"/>
      <c r="G12" s="291" t="s">
        <v>330</v>
      </c>
      <c r="H12" s="291"/>
      <c r="I12" s="217"/>
    </row>
    <row r="13" spans="1:9" ht="12" customHeight="1">
      <c r="A13" s="288"/>
      <c r="B13" s="289"/>
      <c r="C13" s="289"/>
      <c r="D13" s="216" t="s">
        <v>331</v>
      </c>
      <c r="E13" s="216"/>
      <c r="F13" s="289"/>
      <c r="G13" s="291" t="s">
        <v>331</v>
      </c>
      <c r="H13" s="291"/>
      <c r="I13" s="217"/>
    </row>
    <row r="14" spans="1:9" ht="12.75" customHeight="1">
      <c r="A14" s="288"/>
      <c r="B14" s="289"/>
      <c r="C14" s="289" t="s">
        <v>332</v>
      </c>
      <c r="D14" s="216" t="s">
        <v>333</v>
      </c>
      <c r="E14" s="216"/>
      <c r="F14" s="289" t="s">
        <v>332</v>
      </c>
      <c r="G14" s="291" t="s">
        <v>333</v>
      </c>
      <c r="H14" s="291"/>
      <c r="I14" s="217"/>
    </row>
    <row r="15" spans="1:9" ht="15.75" customHeight="1">
      <c r="A15" s="288"/>
      <c r="B15" s="289"/>
      <c r="C15" s="289"/>
      <c r="D15" s="216" t="s">
        <v>330</v>
      </c>
      <c r="E15" s="216"/>
      <c r="F15" s="289"/>
      <c r="G15" s="291" t="s">
        <v>330</v>
      </c>
      <c r="H15" s="291"/>
      <c r="I15" s="217"/>
    </row>
    <row r="16" spans="1:9" ht="12" customHeight="1">
      <c r="A16" s="288"/>
      <c r="B16" s="289"/>
      <c r="C16" s="289"/>
      <c r="D16" s="216" t="s">
        <v>331</v>
      </c>
      <c r="E16" s="216"/>
      <c r="F16" s="289"/>
      <c r="G16" s="291" t="s">
        <v>331</v>
      </c>
      <c r="H16" s="291"/>
      <c r="I16" s="217"/>
    </row>
    <row r="17" spans="1:9" ht="15" customHeight="1">
      <c r="A17" s="288"/>
      <c r="B17" s="289"/>
      <c r="C17" s="289" t="s">
        <v>334</v>
      </c>
      <c r="D17" s="216" t="s">
        <v>333</v>
      </c>
      <c r="E17" s="216"/>
      <c r="F17" s="289" t="s">
        <v>334</v>
      </c>
      <c r="G17" s="291" t="s">
        <v>333</v>
      </c>
      <c r="H17" s="291"/>
      <c r="I17" s="217"/>
    </row>
    <row r="18" spans="1:9" ht="12.75" customHeight="1">
      <c r="A18" s="288"/>
      <c r="B18" s="289"/>
      <c r="C18" s="289"/>
      <c r="D18" s="216" t="s">
        <v>330</v>
      </c>
      <c r="E18" s="216"/>
      <c r="F18" s="289"/>
      <c r="G18" s="291" t="s">
        <v>330</v>
      </c>
      <c r="H18" s="291"/>
      <c r="I18" s="217"/>
    </row>
    <row r="19" spans="1:9" ht="15" customHeight="1">
      <c r="A19" s="288"/>
      <c r="B19" s="289"/>
      <c r="C19" s="289"/>
      <c r="D19" s="216" t="s">
        <v>331</v>
      </c>
      <c r="E19" s="216"/>
      <c r="F19" s="289"/>
      <c r="G19" s="291" t="s">
        <v>331</v>
      </c>
      <c r="H19" s="291"/>
      <c r="I19" s="217"/>
    </row>
    <row r="20" spans="1:9" ht="15.75" customHeight="1">
      <c r="A20" s="288"/>
      <c r="B20" s="289"/>
      <c r="C20" s="289" t="s">
        <v>335</v>
      </c>
      <c r="D20" s="216" t="s">
        <v>333</v>
      </c>
      <c r="E20" s="216"/>
      <c r="F20" s="289" t="s">
        <v>335</v>
      </c>
      <c r="G20" s="291" t="s">
        <v>333</v>
      </c>
      <c r="H20" s="291"/>
      <c r="I20" s="217"/>
    </row>
    <row r="21" spans="1:9" ht="15" customHeight="1">
      <c r="A21" s="288"/>
      <c r="B21" s="289"/>
      <c r="C21" s="289"/>
      <c r="D21" s="216" t="s">
        <v>330</v>
      </c>
      <c r="E21" s="216"/>
      <c r="F21" s="289"/>
      <c r="G21" s="291" t="s">
        <v>330</v>
      </c>
      <c r="H21" s="291"/>
      <c r="I21" s="217"/>
    </row>
    <row r="22" spans="1:9" ht="12.75" customHeight="1">
      <c r="A22" s="288"/>
      <c r="B22" s="289"/>
      <c r="C22" s="289"/>
      <c r="D22" s="216" t="s">
        <v>331</v>
      </c>
      <c r="E22" s="216"/>
      <c r="F22" s="289"/>
      <c r="G22" s="291" t="s">
        <v>331</v>
      </c>
      <c r="H22" s="291"/>
      <c r="I22" s="217"/>
    </row>
    <row r="23" spans="1:9" ht="13.5" customHeight="1">
      <c r="A23" s="288"/>
      <c r="B23" s="289"/>
      <c r="C23" s="214" t="s">
        <v>336</v>
      </c>
      <c r="D23" s="216"/>
      <c r="E23" s="214"/>
      <c r="F23" s="214" t="s">
        <v>336</v>
      </c>
      <c r="G23" s="291"/>
      <c r="H23" s="291"/>
      <c r="I23" s="217"/>
    </row>
    <row r="24" spans="1:9" ht="13.5" customHeight="1">
      <c r="A24" s="288"/>
      <c r="B24" s="289" t="s">
        <v>337</v>
      </c>
      <c r="C24" s="289" t="s">
        <v>338</v>
      </c>
      <c r="D24" s="216" t="s">
        <v>333</v>
      </c>
      <c r="E24" s="216"/>
      <c r="F24" s="289" t="s">
        <v>338</v>
      </c>
      <c r="G24" s="291" t="s">
        <v>333</v>
      </c>
      <c r="H24" s="291"/>
      <c r="I24" s="217"/>
    </row>
    <row r="25" spans="1:9" ht="15" customHeight="1">
      <c r="A25" s="288"/>
      <c r="B25" s="289"/>
      <c r="C25" s="289"/>
      <c r="D25" s="216" t="s">
        <v>330</v>
      </c>
      <c r="E25" s="216"/>
      <c r="F25" s="289"/>
      <c r="G25" s="291" t="s">
        <v>330</v>
      </c>
      <c r="H25" s="291"/>
      <c r="I25" s="217"/>
    </row>
    <row r="26" spans="1:9" ht="13.5" customHeight="1">
      <c r="A26" s="288"/>
      <c r="B26" s="289"/>
      <c r="C26" s="289"/>
      <c r="D26" s="216" t="s">
        <v>331</v>
      </c>
      <c r="E26" s="216"/>
      <c r="F26" s="289"/>
      <c r="G26" s="291" t="s">
        <v>331</v>
      </c>
      <c r="H26" s="291"/>
      <c r="I26" s="217"/>
    </row>
    <row r="27" spans="1:9" ht="15.75" customHeight="1">
      <c r="A27" s="288"/>
      <c r="B27" s="289"/>
      <c r="C27" s="289" t="s">
        <v>339</v>
      </c>
      <c r="D27" s="216" t="s">
        <v>333</v>
      </c>
      <c r="E27" s="216"/>
      <c r="F27" s="289" t="s">
        <v>339</v>
      </c>
      <c r="G27" s="291" t="s">
        <v>333</v>
      </c>
      <c r="H27" s="291"/>
      <c r="I27" s="217"/>
    </row>
    <row r="28" spans="1:9" ht="16.5" customHeight="1">
      <c r="A28" s="288"/>
      <c r="B28" s="289"/>
      <c r="C28" s="289"/>
      <c r="D28" s="216" t="s">
        <v>330</v>
      </c>
      <c r="E28" s="216"/>
      <c r="F28" s="289"/>
      <c r="G28" s="291" t="s">
        <v>330</v>
      </c>
      <c r="H28" s="291"/>
      <c r="I28" s="217"/>
    </row>
    <row r="29" spans="1:9" ht="12.75" customHeight="1">
      <c r="A29" s="288"/>
      <c r="B29" s="289"/>
      <c r="C29" s="289"/>
      <c r="D29" s="216" t="s">
        <v>331</v>
      </c>
      <c r="E29" s="216"/>
      <c r="F29" s="289"/>
      <c r="G29" s="291" t="s">
        <v>331</v>
      </c>
      <c r="H29" s="291"/>
      <c r="I29" s="217"/>
    </row>
    <row r="30" spans="1:9" ht="12" customHeight="1">
      <c r="A30" s="288"/>
      <c r="B30" s="289"/>
      <c r="C30" s="289" t="s">
        <v>340</v>
      </c>
      <c r="D30" s="216" t="s">
        <v>333</v>
      </c>
      <c r="E30" s="216"/>
      <c r="F30" s="289" t="s">
        <v>340</v>
      </c>
      <c r="G30" s="291" t="s">
        <v>333</v>
      </c>
      <c r="H30" s="291"/>
      <c r="I30" s="217"/>
    </row>
    <row r="31" spans="1:9" ht="12.75" customHeight="1">
      <c r="A31" s="288"/>
      <c r="B31" s="289"/>
      <c r="C31" s="289"/>
      <c r="D31" s="216" t="s">
        <v>330</v>
      </c>
      <c r="E31" s="216"/>
      <c r="F31" s="289"/>
      <c r="G31" s="291" t="s">
        <v>330</v>
      </c>
      <c r="H31" s="291"/>
      <c r="I31" s="217"/>
    </row>
    <row r="32" spans="1:9" ht="13.5" customHeight="1">
      <c r="A32" s="288"/>
      <c r="B32" s="289"/>
      <c r="C32" s="289"/>
      <c r="D32" s="216" t="s">
        <v>331</v>
      </c>
      <c r="E32" s="216"/>
      <c r="F32" s="289"/>
      <c r="G32" s="291" t="s">
        <v>331</v>
      </c>
      <c r="H32" s="291"/>
      <c r="I32" s="217"/>
    </row>
    <row r="33" spans="1:9" ht="12.75" customHeight="1">
      <c r="A33" s="288"/>
      <c r="B33" s="289"/>
      <c r="C33" s="289" t="s">
        <v>341</v>
      </c>
      <c r="D33" s="216" t="s">
        <v>333</v>
      </c>
      <c r="E33" s="216"/>
      <c r="F33" s="289" t="s">
        <v>341</v>
      </c>
      <c r="G33" s="291" t="s">
        <v>333</v>
      </c>
      <c r="H33" s="291"/>
      <c r="I33" s="217"/>
    </row>
    <row r="34" spans="1:9" ht="15" customHeight="1">
      <c r="A34" s="288"/>
      <c r="B34" s="289"/>
      <c r="C34" s="289"/>
      <c r="D34" s="216" t="s">
        <v>330</v>
      </c>
      <c r="E34" s="216"/>
      <c r="F34" s="289"/>
      <c r="G34" s="291" t="s">
        <v>330</v>
      </c>
      <c r="H34" s="291"/>
      <c r="I34" s="217"/>
    </row>
    <row r="35" spans="1:9" ht="15" customHeight="1">
      <c r="A35" s="288"/>
      <c r="B35" s="289"/>
      <c r="C35" s="289"/>
      <c r="D35" s="216" t="s">
        <v>331</v>
      </c>
      <c r="E35" s="216"/>
      <c r="F35" s="289"/>
      <c r="G35" s="291" t="s">
        <v>331</v>
      </c>
      <c r="H35" s="291"/>
      <c r="I35" s="217"/>
    </row>
    <row r="36" spans="1:9" ht="12.75" customHeight="1">
      <c r="A36" s="288"/>
      <c r="B36" s="289"/>
      <c r="C36" s="214" t="s">
        <v>336</v>
      </c>
      <c r="D36" s="216"/>
      <c r="E36" s="216"/>
      <c r="F36" s="214" t="s">
        <v>336</v>
      </c>
      <c r="G36" s="291"/>
      <c r="H36" s="291"/>
      <c r="I36" s="217"/>
    </row>
    <row r="37" spans="1:9" ht="51" customHeight="1">
      <c r="A37" s="288"/>
      <c r="B37" s="289" t="s">
        <v>342</v>
      </c>
      <c r="C37" s="289" t="s">
        <v>343</v>
      </c>
      <c r="D37" s="216" t="s">
        <v>344</v>
      </c>
      <c r="E37" s="214" t="s">
        <v>329</v>
      </c>
      <c r="F37" s="289" t="s">
        <v>343</v>
      </c>
      <c r="G37" s="291" t="s">
        <v>344</v>
      </c>
      <c r="H37" s="291"/>
      <c r="I37" s="217" t="s">
        <v>329</v>
      </c>
    </row>
    <row r="38" spans="1:9" ht="21.75" customHeight="1">
      <c r="A38" s="288"/>
      <c r="B38" s="289"/>
      <c r="C38" s="289"/>
      <c r="D38" s="216" t="s">
        <v>345</v>
      </c>
      <c r="E38" s="214" t="s">
        <v>329</v>
      </c>
      <c r="F38" s="289"/>
      <c r="G38" s="291" t="s">
        <v>345</v>
      </c>
      <c r="H38" s="291"/>
      <c r="I38" s="217" t="s">
        <v>329</v>
      </c>
    </row>
    <row r="39" spans="1:9" ht="15" customHeight="1">
      <c r="A39" s="288"/>
      <c r="B39" s="289"/>
      <c r="C39" s="289"/>
      <c r="D39" s="216" t="s">
        <v>331</v>
      </c>
      <c r="E39" s="214"/>
      <c r="F39" s="289"/>
      <c r="G39" s="291" t="s">
        <v>331</v>
      </c>
      <c r="H39" s="291"/>
      <c r="I39" s="217"/>
    </row>
    <row r="40" spans="1:9" ht="10.5" customHeight="1">
      <c r="A40" s="299"/>
      <c r="B40" s="298"/>
      <c r="C40" s="218" t="s">
        <v>336</v>
      </c>
      <c r="D40" s="219"/>
      <c r="E40" s="218"/>
      <c r="F40" s="218" t="s">
        <v>336</v>
      </c>
      <c r="G40" s="296"/>
      <c r="H40" s="296"/>
      <c r="I40" s="220"/>
    </row>
    <row r="41" spans="1:9" ht="30" customHeight="1">
      <c r="A41" s="284" t="s">
        <v>307</v>
      </c>
      <c r="B41" s="284"/>
      <c r="C41" s="284"/>
      <c r="D41" s="284"/>
      <c r="E41" s="284"/>
      <c r="F41" s="284"/>
      <c r="G41" s="284"/>
      <c r="H41" s="284"/>
      <c r="I41" s="284"/>
    </row>
    <row r="42" spans="1:9" ht="14.25">
      <c r="A42" s="211"/>
      <c r="B42" s="212"/>
      <c r="C42" s="212"/>
      <c r="D42" s="212"/>
      <c r="I42" s="213" t="s">
        <v>308</v>
      </c>
    </row>
    <row r="43" spans="1:9" ht="27" customHeight="1">
      <c r="A43" s="285" t="s">
        <v>17</v>
      </c>
      <c r="B43" s="286"/>
      <c r="C43" s="286"/>
      <c r="D43" s="286" t="s">
        <v>396</v>
      </c>
      <c r="E43" s="286"/>
      <c r="F43" s="286"/>
      <c r="G43" s="286"/>
      <c r="H43" s="286"/>
      <c r="I43" s="287"/>
    </row>
    <row r="44" spans="1:9" ht="22.5" customHeight="1">
      <c r="A44" s="288" t="s">
        <v>310</v>
      </c>
      <c r="B44" s="289"/>
      <c r="C44" s="289"/>
      <c r="D44" s="289"/>
      <c r="E44" s="289"/>
      <c r="F44" s="289" t="s">
        <v>1</v>
      </c>
      <c r="G44" s="289"/>
      <c r="H44" s="289" t="s">
        <v>311</v>
      </c>
      <c r="I44" s="290"/>
    </row>
    <row r="45" spans="1:9" ht="21" customHeight="1">
      <c r="A45" s="288" t="s">
        <v>312</v>
      </c>
      <c r="B45" s="300"/>
      <c r="C45" s="300"/>
      <c r="D45" s="216" t="s">
        <v>313</v>
      </c>
      <c r="E45" s="216">
        <v>100</v>
      </c>
      <c r="F45" s="291" t="s">
        <v>314</v>
      </c>
      <c r="G45" s="291"/>
      <c r="H45" s="292">
        <v>100</v>
      </c>
      <c r="I45" s="293"/>
    </row>
    <row r="46" spans="1:9" ht="22.5">
      <c r="A46" s="301"/>
      <c r="B46" s="300"/>
      <c r="C46" s="300"/>
      <c r="D46" s="216" t="s">
        <v>315</v>
      </c>
      <c r="E46" s="216">
        <v>100</v>
      </c>
      <c r="F46" s="291" t="s">
        <v>315</v>
      </c>
      <c r="G46" s="291"/>
      <c r="H46" s="292">
        <v>100</v>
      </c>
      <c r="I46" s="293"/>
    </row>
    <row r="47" spans="1:9" ht="22.5">
      <c r="A47" s="301"/>
      <c r="B47" s="300"/>
      <c r="C47" s="300"/>
      <c r="D47" s="216" t="s">
        <v>316</v>
      </c>
      <c r="E47" s="216"/>
      <c r="F47" s="291" t="s">
        <v>316</v>
      </c>
      <c r="G47" s="291"/>
      <c r="H47" s="292"/>
      <c r="I47" s="293"/>
    </row>
    <row r="48" spans="1:9" ht="16.5" customHeight="1">
      <c r="A48" s="288" t="s">
        <v>317</v>
      </c>
      <c r="B48" s="289" t="s">
        <v>318</v>
      </c>
      <c r="C48" s="289"/>
      <c r="D48" s="289"/>
      <c r="E48" s="289"/>
      <c r="F48" s="289" t="s">
        <v>319</v>
      </c>
      <c r="G48" s="289"/>
      <c r="H48" s="289"/>
      <c r="I48" s="290"/>
    </row>
    <row r="49" spans="1:9" ht="57" customHeight="1">
      <c r="A49" s="288"/>
      <c r="B49" s="294" t="s">
        <v>320</v>
      </c>
      <c r="C49" s="294"/>
      <c r="D49" s="294"/>
      <c r="E49" s="294"/>
      <c r="F49" s="294" t="s">
        <v>397</v>
      </c>
      <c r="G49" s="294"/>
      <c r="H49" s="294"/>
      <c r="I49" s="295"/>
    </row>
    <row r="50" spans="1:9" ht="22.5">
      <c r="A50" s="288" t="s">
        <v>321</v>
      </c>
      <c r="B50" s="214" t="s">
        <v>322</v>
      </c>
      <c r="C50" s="214" t="s">
        <v>323</v>
      </c>
      <c r="D50" s="214" t="s">
        <v>324</v>
      </c>
      <c r="E50" s="214" t="s">
        <v>325</v>
      </c>
      <c r="F50" s="214" t="s">
        <v>323</v>
      </c>
      <c r="G50" s="289" t="s">
        <v>324</v>
      </c>
      <c r="H50" s="289"/>
      <c r="I50" s="215" t="s">
        <v>325</v>
      </c>
    </row>
    <row r="51" spans="1:9" ht="14.25">
      <c r="A51" s="288"/>
      <c r="B51" s="289" t="s">
        <v>326</v>
      </c>
      <c r="C51" s="289" t="s">
        <v>327</v>
      </c>
      <c r="D51" s="216" t="s">
        <v>333</v>
      </c>
      <c r="E51" s="216"/>
      <c r="F51" s="289" t="s">
        <v>327</v>
      </c>
      <c r="G51" s="291" t="s">
        <v>333</v>
      </c>
      <c r="H51" s="291"/>
      <c r="I51" s="217"/>
    </row>
    <row r="52" spans="1:9" ht="14.25">
      <c r="A52" s="288"/>
      <c r="B52" s="289"/>
      <c r="C52" s="289"/>
      <c r="D52" s="216" t="s">
        <v>330</v>
      </c>
      <c r="E52" s="216"/>
      <c r="F52" s="289"/>
      <c r="G52" s="291" t="s">
        <v>330</v>
      </c>
      <c r="H52" s="291"/>
      <c r="I52" s="217"/>
    </row>
    <row r="53" spans="1:9" ht="14.25">
      <c r="A53" s="288"/>
      <c r="B53" s="289"/>
      <c r="C53" s="289"/>
      <c r="D53" s="216" t="s">
        <v>331</v>
      </c>
      <c r="E53" s="216"/>
      <c r="F53" s="289"/>
      <c r="G53" s="291" t="s">
        <v>331</v>
      </c>
      <c r="H53" s="291"/>
      <c r="I53" s="217"/>
    </row>
    <row r="54" spans="1:9" ht="14.25">
      <c r="A54" s="288"/>
      <c r="B54" s="289"/>
      <c r="C54" s="289" t="s">
        <v>332</v>
      </c>
      <c r="D54" s="216" t="s">
        <v>333</v>
      </c>
      <c r="E54" s="216"/>
      <c r="F54" s="289" t="s">
        <v>332</v>
      </c>
      <c r="G54" s="291" t="s">
        <v>333</v>
      </c>
      <c r="H54" s="291"/>
      <c r="I54" s="217"/>
    </row>
    <row r="55" spans="1:9" ht="14.25">
      <c r="A55" s="288"/>
      <c r="B55" s="289"/>
      <c r="C55" s="289"/>
      <c r="D55" s="216" t="s">
        <v>330</v>
      </c>
      <c r="E55" s="216"/>
      <c r="F55" s="289"/>
      <c r="G55" s="291" t="s">
        <v>330</v>
      </c>
      <c r="H55" s="291"/>
      <c r="I55" s="217"/>
    </row>
    <row r="56" spans="1:9" ht="14.25">
      <c r="A56" s="288"/>
      <c r="B56" s="289"/>
      <c r="C56" s="289"/>
      <c r="D56" s="216" t="s">
        <v>331</v>
      </c>
      <c r="E56" s="216"/>
      <c r="F56" s="289"/>
      <c r="G56" s="291" t="s">
        <v>331</v>
      </c>
      <c r="H56" s="291"/>
      <c r="I56" s="217"/>
    </row>
    <row r="57" spans="1:9" ht="14.25">
      <c r="A57" s="288"/>
      <c r="B57" s="289"/>
      <c r="C57" s="289" t="s">
        <v>334</v>
      </c>
      <c r="D57" s="216" t="s">
        <v>333</v>
      </c>
      <c r="E57" s="216"/>
      <c r="F57" s="289" t="s">
        <v>334</v>
      </c>
      <c r="G57" s="291" t="s">
        <v>333</v>
      </c>
      <c r="H57" s="291"/>
      <c r="I57" s="217"/>
    </row>
    <row r="58" spans="1:9" ht="14.25">
      <c r="A58" s="288"/>
      <c r="B58" s="289"/>
      <c r="C58" s="289"/>
      <c r="D58" s="216" t="s">
        <v>330</v>
      </c>
      <c r="E58" s="216"/>
      <c r="F58" s="289"/>
      <c r="G58" s="291" t="s">
        <v>330</v>
      </c>
      <c r="H58" s="291"/>
      <c r="I58" s="217"/>
    </row>
    <row r="59" spans="1:9" ht="14.25">
      <c r="A59" s="288"/>
      <c r="B59" s="289"/>
      <c r="C59" s="289"/>
      <c r="D59" s="216" t="s">
        <v>331</v>
      </c>
      <c r="E59" s="216"/>
      <c r="F59" s="289"/>
      <c r="G59" s="291" t="s">
        <v>331</v>
      </c>
      <c r="H59" s="291"/>
      <c r="I59" s="217"/>
    </row>
    <row r="60" spans="1:9" ht="12.75" customHeight="1">
      <c r="A60" s="288"/>
      <c r="B60" s="289"/>
      <c r="C60" s="289" t="s">
        <v>335</v>
      </c>
      <c r="D60" s="216" t="s">
        <v>333</v>
      </c>
      <c r="E60" s="216"/>
      <c r="F60" s="289" t="s">
        <v>335</v>
      </c>
      <c r="G60" s="291" t="s">
        <v>333</v>
      </c>
      <c r="H60" s="291"/>
      <c r="I60" s="217"/>
    </row>
    <row r="61" spans="1:9" ht="14.25">
      <c r="A61" s="288"/>
      <c r="B61" s="289"/>
      <c r="C61" s="289"/>
      <c r="D61" s="216" t="s">
        <v>330</v>
      </c>
      <c r="E61" s="216"/>
      <c r="F61" s="289"/>
      <c r="G61" s="291" t="s">
        <v>330</v>
      </c>
      <c r="H61" s="291"/>
      <c r="I61" s="217"/>
    </row>
    <row r="62" spans="1:9" ht="14.25">
      <c r="A62" s="288"/>
      <c r="B62" s="289"/>
      <c r="C62" s="289"/>
      <c r="D62" s="216" t="s">
        <v>331</v>
      </c>
      <c r="E62" s="216"/>
      <c r="F62" s="289"/>
      <c r="G62" s="291" t="s">
        <v>331</v>
      </c>
      <c r="H62" s="291"/>
      <c r="I62" s="217"/>
    </row>
    <row r="63" spans="1:9" ht="14.25">
      <c r="A63" s="288"/>
      <c r="B63" s="289"/>
      <c r="C63" s="214" t="s">
        <v>336</v>
      </c>
      <c r="D63" s="216"/>
      <c r="E63" s="214"/>
      <c r="F63" s="214" t="s">
        <v>336</v>
      </c>
      <c r="G63" s="291"/>
      <c r="H63" s="291"/>
      <c r="I63" s="217"/>
    </row>
    <row r="64" spans="1:9" ht="52.5">
      <c r="A64" s="288"/>
      <c r="B64" s="289" t="s">
        <v>337</v>
      </c>
      <c r="C64" s="289" t="s">
        <v>338</v>
      </c>
      <c r="D64" s="241" t="s">
        <v>398</v>
      </c>
      <c r="E64" s="216" t="s">
        <v>329</v>
      </c>
      <c r="F64" s="289" t="s">
        <v>338</v>
      </c>
      <c r="G64" s="297" t="s">
        <v>398</v>
      </c>
      <c r="H64" s="297"/>
      <c r="I64" s="217" t="s">
        <v>329</v>
      </c>
    </row>
    <row r="65" spans="1:9" ht="14.25">
      <c r="A65" s="288"/>
      <c r="B65" s="289"/>
      <c r="C65" s="289"/>
      <c r="D65" s="216" t="s">
        <v>330</v>
      </c>
      <c r="E65" s="216"/>
      <c r="F65" s="289"/>
      <c r="G65" s="291" t="s">
        <v>330</v>
      </c>
      <c r="H65" s="291"/>
      <c r="I65" s="217"/>
    </row>
    <row r="66" spans="1:9" ht="14.25">
      <c r="A66" s="288"/>
      <c r="B66" s="289"/>
      <c r="C66" s="289"/>
      <c r="D66" s="216" t="s">
        <v>331</v>
      </c>
      <c r="E66" s="216"/>
      <c r="F66" s="289"/>
      <c r="G66" s="291" t="s">
        <v>331</v>
      </c>
      <c r="H66" s="291"/>
      <c r="I66" s="217"/>
    </row>
    <row r="67" spans="1:9" ht="14.25">
      <c r="A67" s="288"/>
      <c r="B67" s="289"/>
      <c r="C67" s="289" t="s">
        <v>339</v>
      </c>
      <c r="D67" s="216" t="s">
        <v>333</v>
      </c>
      <c r="E67" s="216"/>
      <c r="F67" s="289" t="s">
        <v>339</v>
      </c>
      <c r="G67" s="291" t="s">
        <v>333</v>
      </c>
      <c r="H67" s="291"/>
      <c r="I67" s="217"/>
    </row>
    <row r="68" spans="1:9" ht="14.25">
      <c r="A68" s="288"/>
      <c r="B68" s="289"/>
      <c r="C68" s="289"/>
      <c r="D68" s="216" t="s">
        <v>330</v>
      </c>
      <c r="E68" s="216"/>
      <c r="F68" s="289"/>
      <c r="G68" s="291" t="s">
        <v>330</v>
      </c>
      <c r="H68" s="291"/>
      <c r="I68" s="217"/>
    </row>
    <row r="69" spans="1:9" ht="14.25">
      <c r="A69" s="288"/>
      <c r="B69" s="289"/>
      <c r="C69" s="289"/>
      <c r="D69" s="216" t="s">
        <v>331</v>
      </c>
      <c r="E69" s="216"/>
      <c r="F69" s="289"/>
      <c r="G69" s="291" t="s">
        <v>331</v>
      </c>
      <c r="H69" s="291"/>
      <c r="I69" s="217"/>
    </row>
    <row r="70" spans="1:9" ht="14.25">
      <c r="A70" s="288"/>
      <c r="B70" s="289"/>
      <c r="C70" s="289" t="s">
        <v>340</v>
      </c>
      <c r="D70" s="216" t="s">
        <v>333</v>
      </c>
      <c r="E70" s="216"/>
      <c r="F70" s="289" t="s">
        <v>340</v>
      </c>
      <c r="G70" s="291" t="s">
        <v>333</v>
      </c>
      <c r="H70" s="291"/>
      <c r="I70" s="217"/>
    </row>
    <row r="71" spans="1:9" ht="14.25">
      <c r="A71" s="288"/>
      <c r="B71" s="289"/>
      <c r="C71" s="289"/>
      <c r="D71" s="216" t="s">
        <v>330</v>
      </c>
      <c r="E71" s="216"/>
      <c r="F71" s="289"/>
      <c r="G71" s="291" t="s">
        <v>330</v>
      </c>
      <c r="H71" s="291"/>
      <c r="I71" s="217"/>
    </row>
    <row r="72" spans="1:9" ht="14.25">
      <c r="A72" s="288"/>
      <c r="B72" s="289"/>
      <c r="C72" s="289"/>
      <c r="D72" s="216" t="s">
        <v>331</v>
      </c>
      <c r="E72" s="216"/>
      <c r="F72" s="289"/>
      <c r="G72" s="291" t="s">
        <v>331</v>
      </c>
      <c r="H72" s="291"/>
      <c r="I72" s="217"/>
    </row>
    <row r="73" spans="1:9" ht="61.5" customHeight="1">
      <c r="A73" s="288"/>
      <c r="B73" s="289"/>
      <c r="C73" s="289" t="s">
        <v>341</v>
      </c>
      <c r="D73" s="242" t="s">
        <v>399</v>
      </c>
      <c r="E73" s="216" t="s">
        <v>329</v>
      </c>
      <c r="F73" s="289" t="s">
        <v>341</v>
      </c>
      <c r="G73" s="297" t="s">
        <v>399</v>
      </c>
      <c r="H73" s="297"/>
      <c r="I73" s="217" t="s">
        <v>329</v>
      </c>
    </row>
    <row r="74" spans="1:9" ht="14.25">
      <c r="A74" s="288"/>
      <c r="B74" s="289"/>
      <c r="C74" s="289"/>
      <c r="D74" s="216" t="s">
        <v>330</v>
      </c>
      <c r="E74" s="216"/>
      <c r="F74" s="289"/>
      <c r="G74" s="291" t="s">
        <v>330</v>
      </c>
      <c r="H74" s="291"/>
      <c r="I74" s="217"/>
    </row>
    <row r="75" spans="1:9" ht="12" customHeight="1">
      <c r="A75" s="288"/>
      <c r="B75" s="289"/>
      <c r="C75" s="289"/>
      <c r="D75" s="216" t="s">
        <v>331</v>
      </c>
      <c r="E75" s="216"/>
      <c r="F75" s="289"/>
      <c r="G75" s="291" t="s">
        <v>331</v>
      </c>
      <c r="H75" s="291"/>
      <c r="I75" s="217"/>
    </row>
    <row r="76" spans="1:9" ht="14.25">
      <c r="A76" s="288"/>
      <c r="B76" s="289"/>
      <c r="C76" s="214" t="s">
        <v>336</v>
      </c>
      <c r="D76" s="216"/>
      <c r="E76" s="216"/>
      <c r="F76" s="214" t="s">
        <v>336</v>
      </c>
      <c r="G76" s="291"/>
      <c r="H76" s="291"/>
      <c r="I76" s="217"/>
    </row>
    <row r="77" spans="1:9" ht="34.5" customHeight="1">
      <c r="A77" s="288"/>
      <c r="B77" s="289" t="s">
        <v>342</v>
      </c>
      <c r="C77" s="289" t="s">
        <v>343</v>
      </c>
      <c r="D77" s="241" t="s">
        <v>344</v>
      </c>
      <c r="E77" s="243" t="s">
        <v>329</v>
      </c>
      <c r="F77" s="289" t="s">
        <v>343</v>
      </c>
      <c r="G77" s="297" t="s">
        <v>344</v>
      </c>
      <c r="H77" s="297"/>
      <c r="I77" s="244" t="s">
        <v>329</v>
      </c>
    </row>
    <row r="78" spans="1:9" ht="22.5" customHeight="1">
      <c r="A78" s="288"/>
      <c r="B78" s="289"/>
      <c r="C78" s="289"/>
      <c r="D78" s="241" t="s">
        <v>345</v>
      </c>
      <c r="E78" s="243" t="s">
        <v>329</v>
      </c>
      <c r="F78" s="289"/>
      <c r="G78" s="297" t="s">
        <v>345</v>
      </c>
      <c r="H78" s="297"/>
      <c r="I78" s="244" t="s">
        <v>329</v>
      </c>
    </row>
    <row r="79" spans="1:9" ht="14.25">
      <c r="A79" s="288"/>
      <c r="B79" s="289"/>
      <c r="C79" s="289"/>
      <c r="D79" s="216" t="s">
        <v>331</v>
      </c>
      <c r="E79" s="214"/>
      <c r="F79" s="289"/>
      <c r="G79" s="291" t="s">
        <v>331</v>
      </c>
      <c r="H79" s="291"/>
      <c r="I79" s="217"/>
    </row>
    <row r="80" spans="1:9" ht="15" customHeight="1">
      <c r="A80" s="299"/>
      <c r="B80" s="298"/>
      <c r="C80" s="218" t="s">
        <v>336</v>
      </c>
      <c r="D80" s="219"/>
      <c r="E80" s="218"/>
      <c r="F80" s="218" t="s">
        <v>336</v>
      </c>
      <c r="G80" s="296"/>
      <c r="H80" s="296"/>
      <c r="I80" s="220"/>
    </row>
    <row r="81" spans="1:9" ht="20.25">
      <c r="A81" s="284" t="s">
        <v>307</v>
      </c>
      <c r="B81" s="284"/>
      <c r="C81" s="284"/>
      <c r="D81" s="284"/>
      <c r="E81" s="284"/>
      <c r="F81" s="284"/>
      <c r="G81" s="284"/>
      <c r="H81" s="284"/>
      <c r="I81" s="284"/>
    </row>
    <row r="82" spans="1:9" ht="14.25">
      <c r="A82" s="211"/>
      <c r="B82" s="212"/>
      <c r="C82" s="212"/>
      <c r="D82" s="212"/>
      <c r="I82" s="213" t="s">
        <v>308</v>
      </c>
    </row>
    <row r="83" spans="1:9" ht="33" customHeight="1">
      <c r="A83" s="285" t="s">
        <v>17</v>
      </c>
      <c r="B83" s="286"/>
      <c r="C83" s="286"/>
      <c r="D83" s="286" t="s">
        <v>346</v>
      </c>
      <c r="E83" s="286"/>
      <c r="F83" s="286"/>
      <c r="G83" s="286"/>
      <c r="H83" s="286"/>
      <c r="I83" s="287"/>
    </row>
    <row r="84" spans="1:9" ht="22.5" customHeight="1">
      <c r="A84" s="288" t="s">
        <v>310</v>
      </c>
      <c r="B84" s="289"/>
      <c r="C84" s="289"/>
      <c r="D84" s="289"/>
      <c r="E84" s="289"/>
      <c r="F84" s="289" t="s">
        <v>1</v>
      </c>
      <c r="G84" s="289"/>
      <c r="H84" s="289" t="s">
        <v>311</v>
      </c>
      <c r="I84" s="290"/>
    </row>
    <row r="85" spans="1:9" ht="21.75" customHeight="1">
      <c r="A85" s="288" t="s">
        <v>312</v>
      </c>
      <c r="B85" s="300"/>
      <c r="C85" s="300"/>
      <c r="D85" s="216" t="s">
        <v>313</v>
      </c>
      <c r="E85" s="216">
        <v>60</v>
      </c>
      <c r="F85" s="291" t="s">
        <v>314</v>
      </c>
      <c r="G85" s="291"/>
      <c r="H85" s="292">
        <v>60</v>
      </c>
      <c r="I85" s="293"/>
    </row>
    <row r="86" spans="1:9" ht="22.5">
      <c r="A86" s="301"/>
      <c r="B86" s="300"/>
      <c r="C86" s="300"/>
      <c r="D86" s="216" t="s">
        <v>315</v>
      </c>
      <c r="E86" s="216">
        <v>60</v>
      </c>
      <c r="F86" s="291" t="s">
        <v>315</v>
      </c>
      <c r="G86" s="291"/>
      <c r="H86" s="292">
        <v>60</v>
      </c>
      <c r="I86" s="293"/>
    </row>
    <row r="87" spans="1:9" ht="22.5">
      <c r="A87" s="301"/>
      <c r="B87" s="300"/>
      <c r="C87" s="300"/>
      <c r="D87" s="216" t="s">
        <v>316</v>
      </c>
      <c r="E87" s="216"/>
      <c r="F87" s="291" t="s">
        <v>316</v>
      </c>
      <c r="G87" s="291"/>
      <c r="H87" s="292"/>
      <c r="I87" s="293"/>
    </row>
    <row r="88" spans="1:9" ht="24.75" customHeight="1">
      <c r="A88" s="288" t="s">
        <v>317</v>
      </c>
      <c r="B88" s="289" t="s">
        <v>318</v>
      </c>
      <c r="C88" s="289"/>
      <c r="D88" s="289"/>
      <c r="E88" s="289"/>
      <c r="F88" s="289" t="s">
        <v>319</v>
      </c>
      <c r="G88" s="289"/>
      <c r="H88" s="289"/>
      <c r="I88" s="290"/>
    </row>
    <row r="89" spans="1:9" ht="57" customHeight="1">
      <c r="A89" s="288"/>
      <c r="B89" s="294" t="s">
        <v>320</v>
      </c>
      <c r="C89" s="294"/>
      <c r="D89" s="294"/>
      <c r="E89" s="294"/>
      <c r="F89" s="294" t="s">
        <v>400</v>
      </c>
      <c r="G89" s="294"/>
      <c r="H89" s="294"/>
      <c r="I89" s="295"/>
    </row>
    <row r="90" spans="1:9" ht="22.5">
      <c r="A90" s="288" t="s">
        <v>321</v>
      </c>
      <c r="B90" s="214" t="s">
        <v>322</v>
      </c>
      <c r="C90" s="214" t="s">
        <v>323</v>
      </c>
      <c r="D90" s="214" t="s">
        <v>324</v>
      </c>
      <c r="E90" s="214" t="s">
        <v>325</v>
      </c>
      <c r="F90" s="214" t="s">
        <v>323</v>
      </c>
      <c r="G90" s="289" t="s">
        <v>324</v>
      </c>
      <c r="H90" s="289"/>
      <c r="I90" s="215" t="s">
        <v>325</v>
      </c>
    </row>
    <row r="91" spans="1:9" ht="30.75" customHeight="1">
      <c r="A91" s="288"/>
      <c r="B91" s="289" t="s">
        <v>326</v>
      </c>
      <c r="C91" s="289" t="s">
        <v>327</v>
      </c>
      <c r="D91" s="216" t="s">
        <v>347</v>
      </c>
      <c r="E91" s="216" t="s">
        <v>329</v>
      </c>
      <c r="F91" s="289" t="s">
        <v>327</v>
      </c>
      <c r="G91" s="291" t="s">
        <v>347</v>
      </c>
      <c r="H91" s="291"/>
      <c r="I91" s="217" t="s">
        <v>329</v>
      </c>
    </row>
    <row r="92" spans="1:9" ht="14.25">
      <c r="A92" s="288"/>
      <c r="B92" s="289"/>
      <c r="C92" s="289"/>
      <c r="D92" s="216" t="s">
        <v>330</v>
      </c>
      <c r="E92" s="216"/>
      <c r="F92" s="289"/>
      <c r="G92" s="291" t="s">
        <v>330</v>
      </c>
      <c r="H92" s="291"/>
      <c r="I92" s="217"/>
    </row>
    <row r="93" spans="1:9" ht="14.25">
      <c r="A93" s="288"/>
      <c r="B93" s="289"/>
      <c r="C93" s="289"/>
      <c r="D93" s="216" t="s">
        <v>331</v>
      </c>
      <c r="E93" s="216"/>
      <c r="F93" s="289"/>
      <c r="G93" s="291" t="s">
        <v>331</v>
      </c>
      <c r="H93" s="291"/>
      <c r="I93" s="217"/>
    </row>
    <row r="94" spans="1:9" ht="14.25">
      <c r="A94" s="288"/>
      <c r="B94" s="289"/>
      <c r="C94" s="289" t="s">
        <v>332</v>
      </c>
      <c r="D94" s="216" t="s">
        <v>333</v>
      </c>
      <c r="E94" s="216"/>
      <c r="F94" s="289" t="s">
        <v>332</v>
      </c>
      <c r="G94" s="291" t="s">
        <v>333</v>
      </c>
      <c r="H94" s="291"/>
      <c r="I94" s="217"/>
    </row>
    <row r="95" spans="1:9" ht="14.25">
      <c r="A95" s="288"/>
      <c r="B95" s="289"/>
      <c r="C95" s="289"/>
      <c r="D95" s="216" t="s">
        <v>330</v>
      </c>
      <c r="E95" s="216"/>
      <c r="F95" s="289"/>
      <c r="G95" s="291" t="s">
        <v>330</v>
      </c>
      <c r="H95" s="291"/>
      <c r="I95" s="217"/>
    </row>
    <row r="96" spans="1:9" ht="14.25">
      <c r="A96" s="288"/>
      <c r="B96" s="289"/>
      <c r="C96" s="289"/>
      <c r="D96" s="216" t="s">
        <v>331</v>
      </c>
      <c r="E96" s="216"/>
      <c r="F96" s="289"/>
      <c r="G96" s="291" t="s">
        <v>331</v>
      </c>
      <c r="H96" s="291"/>
      <c r="I96" s="217"/>
    </row>
    <row r="97" spans="1:9" ht="14.25">
      <c r="A97" s="288"/>
      <c r="B97" s="289"/>
      <c r="C97" s="289" t="s">
        <v>334</v>
      </c>
      <c r="D97" s="216" t="s">
        <v>333</v>
      </c>
      <c r="E97" s="216"/>
      <c r="F97" s="289" t="s">
        <v>334</v>
      </c>
      <c r="G97" s="291" t="s">
        <v>333</v>
      </c>
      <c r="H97" s="291"/>
      <c r="I97" s="217"/>
    </row>
    <row r="98" spans="1:9" ht="14.25">
      <c r="A98" s="288"/>
      <c r="B98" s="289"/>
      <c r="C98" s="289"/>
      <c r="D98" s="216" t="s">
        <v>330</v>
      </c>
      <c r="E98" s="216"/>
      <c r="F98" s="289"/>
      <c r="G98" s="291" t="s">
        <v>330</v>
      </c>
      <c r="H98" s="291"/>
      <c r="I98" s="217"/>
    </row>
    <row r="99" spans="1:9" ht="14.25">
      <c r="A99" s="288"/>
      <c r="B99" s="289"/>
      <c r="C99" s="289"/>
      <c r="D99" s="216" t="s">
        <v>331</v>
      </c>
      <c r="E99" s="216"/>
      <c r="F99" s="289"/>
      <c r="G99" s="291" t="s">
        <v>331</v>
      </c>
      <c r="H99" s="291"/>
      <c r="I99" s="217"/>
    </row>
    <row r="100" spans="1:9" ht="14.25">
      <c r="A100" s="288"/>
      <c r="B100" s="289"/>
      <c r="C100" s="289" t="s">
        <v>335</v>
      </c>
      <c r="D100" s="216" t="s">
        <v>333</v>
      </c>
      <c r="E100" s="216"/>
      <c r="F100" s="289" t="s">
        <v>335</v>
      </c>
      <c r="G100" s="291" t="s">
        <v>333</v>
      </c>
      <c r="H100" s="291"/>
      <c r="I100" s="217"/>
    </row>
    <row r="101" spans="1:9" ht="14.25">
      <c r="A101" s="288"/>
      <c r="B101" s="289"/>
      <c r="C101" s="289"/>
      <c r="D101" s="216" t="s">
        <v>330</v>
      </c>
      <c r="E101" s="216"/>
      <c r="F101" s="289"/>
      <c r="G101" s="291" t="s">
        <v>330</v>
      </c>
      <c r="H101" s="291"/>
      <c r="I101" s="217"/>
    </row>
    <row r="102" spans="1:9" ht="14.25">
      <c r="A102" s="288"/>
      <c r="B102" s="289"/>
      <c r="C102" s="289"/>
      <c r="D102" s="216" t="s">
        <v>331</v>
      </c>
      <c r="E102" s="216"/>
      <c r="F102" s="289"/>
      <c r="G102" s="291" t="s">
        <v>331</v>
      </c>
      <c r="H102" s="291"/>
      <c r="I102" s="217"/>
    </row>
    <row r="103" spans="1:9" ht="14.25">
      <c r="A103" s="288"/>
      <c r="B103" s="289"/>
      <c r="C103" s="214" t="s">
        <v>336</v>
      </c>
      <c r="D103" s="216"/>
      <c r="E103" s="214"/>
      <c r="F103" s="214" t="s">
        <v>336</v>
      </c>
      <c r="G103" s="291"/>
      <c r="H103" s="291"/>
      <c r="I103" s="217"/>
    </row>
    <row r="104" spans="1:9" ht="14.25">
      <c r="A104" s="288"/>
      <c r="B104" s="289" t="s">
        <v>337</v>
      </c>
      <c r="C104" s="289" t="s">
        <v>338</v>
      </c>
      <c r="D104" s="216" t="s">
        <v>333</v>
      </c>
      <c r="E104" s="216"/>
      <c r="F104" s="289" t="s">
        <v>338</v>
      </c>
      <c r="G104" s="291" t="s">
        <v>333</v>
      </c>
      <c r="H104" s="291"/>
      <c r="I104" s="217"/>
    </row>
    <row r="105" spans="1:9" ht="14.25">
      <c r="A105" s="288"/>
      <c r="B105" s="289"/>
      <c r="C105" s="289"/>
      <c r="D105" s="216" t="s">
        <v>330</v>
      </c>
      <c r="E105" s="216"/>
      <c r="F105" s="289"/>
      <c r="G105" s="291" t="s">
        <v>330</v>
      </c>
      <c r="H105" s="291"/>
      <c r="I105" s="217"/>
    </row>
    <row r="106" spans="1:9" ht="14.25">
      <c r="A106" s="288"/>
      <c r="B106" s="289"/>
      <c r="C106" s="289"/>
      <c r="D106" s="216" t="s">
        <v>331</v>
      </c>
      <c r="E106" s="216"/>
      <c r="F106" s="289"/>
      <c r="G106" s="291" t="s">
        <v>331</v>
      </c>
      <c r="H106" s="291"/>
      <c r="I106" s="217"/>
    </row>
    <row r="107" spans="1:9" ht="14.25">
      <c r="A107" s="288"/>
      <c r="B107" s="289"/>
      <c r="C107" s="289" t="s">
        <v>339</v>
      </c>
      <c r="D107" s="216" t="s">
        <v>333</v>
      </c>
      <c r="E107" s="216"/>
      <c r="F107" s="289" t="s">
        <v>339</v>
      </c>
      <c r="G107" s="291" t="s">
        <v>333</v>
      </c>
      <c r="H107" s="291"/>
      <c r="I107" s="217"/>
    </row>
    <row r="108" spans="1:9" ht="14.25">
      <c r="A108" s="288"/>
      <c r="B108" s="289"/>
      <c r="C108" s="289"/>
      <c r="D108" s="216" t="s">
        <v>330</v>
      </c>
      <c r="E108" s="216"/>
      <c r="F108" s="289"/>
      <c r="G108" s="291" t="s">
        <v>330</v>
      </c>
      <c r="H108" s="291"/>
      <c r="I108" s="217"/>
    </row>
    <row r="109" spans="1:9" ht="14.25">
      <c r="A109" s="288"/>
      <c r="B109" s="289"/>
      <c r="C109" s="289"/>
      <c r="D109" s="216" t="s">
        <v>331</v>
      </c>
      <c r="E109" s="216"/>
      <c r="F109" s="289"/>
      <c r="G109" s="291" t="s">
        <v>331</v>
      </c>
      <c r="H109" s="291"/>
      <c r="I109" s="217"/>
    </row>
    <row r="110" spans="1:9" ht="14.25">
      <c r="A110" s="288"/>
      <c r="B110" s="289"/>
      <c r="C110" s="289" t="s">
        <v>340</v>
      </c>
      <c r="D110" s="216" t="s">
        <v>333</v>
      </c>
      <c r="E110" s="216"/>
      <c r="F110" s="289" t="s">
        <v>340</v>
      </c>
      <c r="G110" s="291" t="s">
        <v>333</v>
      </c>
      <c r="H110" s="291"/>
      <c r="I110" s="217"/>
    </row>
    <row r="111" spans="1:9" ht="14.25">
      <c r="A111" s="288"/>
      <c r="B111" s="289"/>
      <c r="C111" s="289"/>
      <c r="D111" s="216" t="s">
        <v>330</v>
      </c>
      <c r="E111" s="216"/>
      <c r="F111" s="289"/>
      <c r="G111" s="291" t="s">
        <v>330</v>
      </c>
      <c r="H111" s="291"/>
      <c r="I111" s="217"/>
    </row>
    <row r="112" spans="1:9" ht="14.25">
      <c r="A112" s="288"/>
      <c r="B112" s="289"/>
      <c r="C112" s="289"/>
      <c r="D112" s="216" t="s">
        <v>331</v>
      </c>
      <c r="E112" s="216"/>
      <c r="F112" s="289"/>
      <c r="G112" s="291" t="s">
        <v>331</v>
      </c>
      <c r="H112" s="291"/>
      <c r="I112" s="217"/>
    </row>
    <row r="113" spans="1:9" ht="14.25">
      <c r="A113" s="288"/>
      <c r="B113" s="289"/>
      <c r="C113" s="289" t="s">
        <v>341</v>
      </c>
      <c r="D113" s="216" t="s">
        <v>333</v>
      </c>
      <c r="E113" s="216"/>
      <c r="F113" s="289" t="s">
        <v>341</v>
      </c>
      <c r="G113" s="291" t="s">
        <v>333</v>
      </c>
      <c r="H113" s="291"/>
      <c r="I113" s="217"/>
    </row>
    <row r="114" spans="1:9" ht="14.25">
      <c r="A114" s="288"/>
      <c r="B114" s="289"/>
      <c r="C114" s="289"/>
      <c r="D114" s="216" t="s">
        <v>330</v>
      </c>
      <c r="E114" s="216"/>
      <c r="F114" s="289"/>
      <c r="G114" s="291" t="s">
        <v>330</v>
      </c>
      <c r="H114" s="291"/>
      <c r="I114" s="217"/>
    </row>
    <row r="115" spans="1:9" ht="14.25">
      <c r="A115" s="288"/>
      <c r="B115" s="289"/>
      <c r="C115" s="289"/>
      <c r="D115" s="216" t="s">
        <v>331</v>
      </c>
      <c r="E115" s="216"/>
      <c r="F115" s="289"/>
      <c r="G115" s="291" t="s">
        <v>331</v>
      </c>
      <c r="H115" s="291"/>
      <c r="I115" s="217"/>
    </row>
    <row r="116" spans="1:9" ht="15" customHeight="1">
      <c r="A116" s="288"/>
      <c r="B116" s="289"/>
      <c r="C116" s="214" t="s">
        <v>336</v>
      </c>
      <c r="D116" s="216"/>
      <c r="E116" s="216"/>
      <c r="F116" s="214" t="s">
        <v>336</v>
      </c>
      <c r="G116" s="291"/>
      <c r="H116" s="291"/>
      <c r="I116" s="217"/>
    </row>
    <row r="117" spans="1:9" ht="30.75" customHeight="1">
      <c r="A117" s="288"/>
      <c r="B117" s="289" t="s">
        <v>342</v>
      </c>
      <c r="C117" s="289" t="s">
        <v>343</v>
      </c>
      <c r="D117" s="241" t="s">
        <v>344</v>
      </c>
      <c r="E117" s="214" t="s">
        <v>329</v>
      </c>
      <c r="F117" s="289" t="s">
        <v>343</v>
      </c>
      <c r="G117" s="297" t="s">
        <v>344</v>
      </c>
      <c r="H117" s="297"/>
      <c r="I117" s="217" t="s">
        <v>329</v>
      </c>
    </row>
    <row r="118" spans="1:9" ht="19.5" customHeight="1">
      <c r="A118" s="288"/>
      <c r="B118" s="289"/>
      <c r="C118" s="289"/>
      <c r="D118" s="241" t="s">
        <v>345</v>
      </c>
      <c r="E118" s="214" t="s">
        <v>329</v>
      </c>
      <c r="F118" s="289"/>
      <c r="G118" s="297" t="s">
        <v>345</v>
      </c>
      <c r="H118" s="297"/>
      <c r="I118" s="217" t="s">
        <v>329</v>
      </c>
    </row>
    <row r="119" spans="1:9" ht="14.25">
      <c r="A119" s="288"/>
      <c r="B119" s="289"/>
      <c r="C119" s="289"/>
      <c r="D119" s="216" t="s">
        <v>331</v>
      </c>
      <c r="E119" s="214"/>
      <c r="F119" s="289"/>
      <c r="G119" s="291" t="s">
        <v>331</v>
      </c>
      <c r="H119" s="291"/>
      <c r="I119" s="217"/>
    </row>
    <row r="120" spans="1:9" ht="14.25">
      <c r="A120" s="299"/>
      <c r="B120" s="298"/>
      <c r="C120" s="218" t="s">
        <v>336</v>
      </c>
      <c r="D120" s="219"/>
      <c r="E120" s="218"/>
      <c r="F120" s="218" t="s">
        <v>336</v>
      </c>
      <c r="G120" s="296"/>
      <c r="H120" s="296"/>
      <c r="I120" s="220"/>
    </row>
    <row r="121" spans="1:9" ht="20.25">
      <c r="A121" s="284" t="s">
        <v>307</v>
      </c>
      <c r="B121" s="284"/>
      <c r="C121" s="284"/>
      <c r="D121" s="284"/>
      <c r="E121" s="284"/>
      <c r="F121" s="284"/>
      <c r="G121" s="284"/>
      <c r="H121" s="284"/>
      <c r="I121" s="284"/>
    </row>
    <row r="122" spans="1:9" ht="12" customHeight="1">
      <c r="A122" s="211"/>
      <c r="B122" s="212"/>
      <c r="C122" s="212"/>
      <c r="D122" s="212"/>
      <c r="I122" s="213" t="s">
        <v>308</v>
      </c>
    </row>
    <row r="123" spans="1:9" ht="24.75" customHeight="1">
      <c r="A123" s="285" t="s">
        <v>17</v>
      </c>
      <c r="B123" s="286"/>
      <c r="C123" s="286"/>
      <c r="D123" s="286" t="s">
        <v>401</v>
      </c>
      <c r="E123" s="286"/>
      <c r="F123" s="286"/>
      <c r="G123" s="286"/>
      <c r="H123" s="286"/>
      <c r="I123" s="287"/>
    </row>
    <row r="124" spans="1:9" ht="21" customHeight="1">
      <c r="A124" s="288" t="s">
        <v>310</v>
      </c>
      <c r="B124" s="289"/>
      <c r="C124" s="289"/>
      <c r="D124" s="289"/>
      <c r="E124" s="289"/>
      <c r="F124" s="289" t="s">
        <v>1</v>
      </c>
      <c r="G124" s="289"/>
      <c r="H124" s="289" t="s">
        <v>311</v>
      </c>
      <c r="I124" s="290"/>
    </row>
    <row r="125" spans="1:9" ht="18" customHeight="1">
      <c r="A125" s="288" t="s">
        <v>312</v>
      </c>
      <c r="B125" s="300"/>
      <c r="C125" s="300"/>
      <c r="D125" s="216" t="s">
        <v>313</v>
      </c>
      <c r="E125" s="216">
        <v>79</v>
      </c>
      <c r="F125" s="291" t="s">
        <v>314</v>
      </c>
      <c r="G125" s="291"/>
      <c r="H125" s="292">
        <v>79</v>
      </c>
      <c r="I125" s="293"/>
    </row>
    <row r="126" spans="1:9" ht="22.5">
      <c r="A126" s="301"/>
      <c r="B126" s="300"/>
      <c r="C126" s="300"/>
      <c r="D126" s="216" t="s">
        <v>315</v>
      </c>
      <c r="E126" s="216">
        <v>79</v>
      </c>
      <c r="F126" s="291" t="s">
        <v>315</v>
      </c>
      <c r="G126" s="291"/>
      <c r="H126" s="292">
        <v>79</v>
      </c>
      <c r="I126" s="293"/>
    </row>
    <row r="127" spans="1:9" ht="22.5">
      <c r="A127" s="301"/>
      <c r="B127" s="300"/>
      <c r="C127" s="300"/>
      <c r="D127" s="216" t="s">
        <v>316</v>
      </c>
      <c r="E127" s="216"/>
      <c r="F127" s="291" t="s">
        <v>316</v>
      </c>
      <c r="G127" s="291"/>
      <c r="H127" s="292"/>
      <c r="I127" s="293"/>
    </row>
    <row r="128" spans="1:9" ht="15.75" customHeight="1">
      <c r="A128" s="288" t="s">
        <v>317</v>
      </c>
      <c r="B128" s="289" t="s">
        <v>318</v>
      </c>
      <c r="C128" s="289"/>
      <c r="D128" s="289"/>
      <c r="E128" s="289"/>
      <c r="F128" s="289" t="s">
        <v>319</v>
      </c>
      <c r="G128" s="289"/>
      <c r="H128" s="289"/>
      <c r="I128" s="290"/>
    </row>
    <row r="129" spans="1:9" ht="55.5" customHeight="1">
      <c r="A129" s="288"/>
      <c r="B129" s="294" t="s">
        <v>320</v>
      </c>
      <c r="C129" s="294"/>
      <c r="D129" s="294"/>
      <c r="E129" s="294"/>
      <c r="F129" s="294" t="s">
        <v>402</v>
      </c>
      <c r="G129" s="294"/>
      <c r="H129" s="294"/>
      <c r="I129" s="295"/>
    </row>
    <row r="130" spans="1:9" ht="24" customHeight="1">
      <c r="A130" s="288" t="s">
        <v>321</v>
      </c>
      <c r="B130" s="214" t="s">
        <v>322</v>
      </c>
      <c r="C130" s="214" t="s">
        <v>323</v>
      </c>
      <c r="D130" s="214" t="s">
        <v>324</v>
      </c>
      <c r="E130" s="214" t="s">
        <v>325</v>
      </c>
      <c r="F130" s="214" t="s">
        <v>323</v>
      </c>
      <c r="G130" s="289" t="s">
        <v>324</v>
      </c>
      <c r="H130" s="289"/>
      <c r="I130" s="215" t="s">
        <v>325</v>
      </c>
    </row>
    <row r="131" spans="1:9" ht="42" customHeight="1">
      <c r="A131" s="288"/>
      <c r="B131" s="289" t="s">
        <v>326</v>
      </c>
      <c r="C131" s="289" t="s">
        <v>327</v>
      </c>
      <c r="D131" s="216" t="s">
        <v>403</v>
      </c>
      <c r="E131" s="216" t="s">
        <v>329</v>
      </c>
      <c r="F131" s="289" t="s">
        <v>327</v>
      </c>
      <c r="G131" s="291" t="s">
        <v>403</v>
      </c>
      <c r="H131" s="291"/>
      <c r="I131" s="217" t="s">
        <v>329</v>
      </c>
    </row>
    <row r="132" spans="1:9" ht="14.25">
      <c r="A132" s="288"/>
      <c r="B132" s="289"/>
      <c r="C132" s="289"/>
      <c r="D132" s="216" t="s">
        <v>330</v>
      </c>
      <c r="E132" s="216"/>
      <c r="F132" s="289"/>
      <c r="G132" s="291" t="s">
        <v>330</v>
      </c>
      <c r="H132" s="291"/>
      <c r="I132" s="217"/>
    </row>
    <row r="133" spans="1:9" ht="14.25">
      <c r="A133" s="288"/>
      <c r="B133" s="289"/>
      <c r="C133" s="289"/>
      <c r="D133" s="216" t="s">
        <v>331</v>
      </c>
      <c r="E133" s="216"/>
      <c r="F133" s="289"/>
      <c r="G133" s="291" t="s">
        <v>331</v>
      </c>
      <c r="H133" s="291"/>
      <c r="I133" s="217"/>
    </row>
    <row r="134" spans="1:9" ht="14.25">
      <c r="A134" s="288"/>
      <c r="B134" s="289"/>
      <c r="C134" s="289" t="s">
        <v>332</v>
      </c>
      <c r="D134" s="216" t="s">
        <v>333</v>
      </c>
      <c r="E134" s="216"/>
      <c r="F134" s="289" t="s">
        <v>332</v>
      </c>
      <c r="G134" s="291" t="s">
        <v>333</v>
      </c>
      <c r="H134" s="291"/>
      <c r="I134" s="217"/>
    </row>
    <row r="135" spans="1:9" ht="14.25">
      <c r="A135" s="288"/>
      <c r="B135" s="289"/>
      <c r="C135" s="289"/>
      <c r="D135" s="216" t="s">
        <v>330</v>
      </c>
      <c r="E135" s="216"/>
      <c r="F135" s="289"/>
      <c r="G135" s="291" t="s">
        <v>330</v>
      </c>
      <c r="H135" s="291"/>
      <c r="I135" s="217"/>
    </row>
    <row r="136" spans="1:9" ht="14.25">
      <c r="A136" s="288"/>
      <c r="B136" s="289"/>
      <c r="C136" s="289"/>
      <c r="D136" s="216" t="s">
        <v>331</v>
      </c>
      <c r="E136" s="216"/>
      <c r="F136" s="289"/>
      <c r="G136" s="291" t="s">
        <v>331</v>
      </c>
      <c r="H136" s="291"/>
      <c r="I136" s="217"/>
    </row>
    <row r="137" spans="1:9" ht="14.25">
      <c r="A137" s="288"/>
      <c r="B137" s="289"/>
      <c r="C137" s="289" t="s">
        <v>334</v>
      </c>
      <c r="D137" s="216" t="s">
        <v>333</v>
      </c>
      <c r="E137" s="216"/>
      <c r="F137" s="289" t="s">
        <v>334</v>
      </c>
      <c r="G137" s="291" t="s">
        <v>333</v>
      </c>
      <c r="H137" s="291"/>
      <c r="I137" s="217"/>
    </row>
    <row r="138" spans="1:9" ht="14.25">
      <c r="A138" s="288"/>
      <c r="B138" s="289"/>
      <c r="C138" s="289"/>
      <c r="D138" s="216" t="s">
        <v>330</v>
      </c>
      <c r="E138" s="216"/>
      <c r="F138" s="289"/>
      <c r="G138" s="291" t="s">
        <v>330</v>
      </c>
      <c r="H138" s="291"/>
      <c r="I138" s="217"/>
    </row>
    <row r="139" spans="1:9" ht="14.25">
      <c r="A139" s="288"/>
      <c r="B139" s="289"/>
      <c r="C139" s="289"/>
      <c r="D139" s="216" t="s">
        <v>331</v>
      </c>
      <c r="E139" s="216"/>
      <c r="F139" s="289"/>
      <c r="G139" s="291" t="s">
        <v>331</v>
      </c>
      <c r="H139" s="291"/>
      <c r="I139" s="217"/>
    </row>
    <row r="140" spans="1:9" ht="14.25">
      <c r="A140" s="288"/>
      <c r="B140" s="289"/>
      <c r="C140" s="289" t="s">
        <v>335</v>
      </c>
      <c r="D140" s="216" t="s">
        <v>333</v>
      </c>
      <c r="E140" s="216"/>
      <c r="F140" s="289" t="s">
        <v>335</v>
      </c>
      <c r="G140" s="291" t="s">
        <v>333</v>
      </c>
      <c r="H140" s="291"/>
      <c r="I140" s="217"/>
    </row>
    <row r="141" spans="1:9" ht="14.25">
      <c r="A141" s="288"/>
      <c r="B141" s="289"/>
      <c r="C141" s="289"/>
      <c r="D141" s="216" t="s">
        <v>330</v>
      </c>
      <c r="E141" s="216"/>
      <c r="F141" s="289"/>
      <c r="G141" s="291" t="s">
        <v>330</v>
      </c>
      <c r="H141" s="291"/>
      <c r="I141" s="217"/>
    </row>
    <row r="142" spans="1:9" ht="14.25">
      <c r="A142" s="288"/>
      <c r="B142" s="289"/>
      <c r="C142" s="289"/>
      <c r="D142" s="216" t="s">
        <v>331</v>
      </c>
      <c r="E142" s="216"/>
      <c r="F142" s="289"/>
      <c r="G142" s="291" t="s">
        <v>331</v>
      </c>
      <c r="H142" s="291"/>
      <c r="I142" s="217"/>
    </row>
    <row r="143" spans="1:9" ht="14.25">
      <c r="A143" s="288"/>
      <c r="B143" s="289"/>
      <c r="C143" s="214" t="s">
        <v>336</v>
      </c>
      <c r="D143" s="216"/>
      <c r="E143" s="214"/>
      <c r="F143" s="214" t="s">
        <v>336</v>
      </c>
      <c r="G143" s="291"/>
      <c r="H143" s="291"/>
      <c r="I143" s="217"/>
    </row>
    <row r="144" spans="1:9" ht="14.25">
      <c r="A144" s="288"/>
      <c r="B144" s="289" t="s">
        <v>337</v>
      </c>
      <c r="C144" s="289" t="s">
        <v>338</v>
      </c>
      <c r="D144" s="216" t="s">
        <v>333</v>
      </c>
      <c r="E144" s="216"/>
      <c r="F144" s="289" t="s">
        <v>338</v>
      </c>
      <c r="G144" s="291" t="s">
        <v>333</v>
      </c>
      <c r="H144" s="291"/>
      <c r="I144" s="217"/>
    </row>
    <row r="145" spans="1:9" ht="14.25">
      <c r="A145" s="288"/>
      <c r="B145" s="289"/>
      <c r="C145" s="289"/>
      <c r="D145" s="216" t="s">
        <v>330</v>
      </c>
      <c r="E145" s="216"/>
      <c r="F145" s="289"/>
      <c r="G145" s="291" t="s">
        <v>330</v>
      </c>
      <c r="H145" s="291"/>
      <c r="I145" s="217"/>
    </row>
    <row r="146" spans="1:9" ht="14.25">
      <c r="A146" s="288"/>
      <c r="B146" s="289"/>
      <c r="C146" s="289"/>
      <c r="D146" s="216" t="s">
        <v>331</v>
      </c>
      <c r="E146" s="216"/>
      <c r="F146" s="289"/>
      <c r="G146" s="291" t="s">
        <v>331</v>
      </c>
      <c r="H146" s="291"/>
      <c r="I146" s="217"/>
    </row>
    <row r="147" spans="1:9" ht="14.25">
      <c r="A147" s="288"/>
      <c r="B147" s="289"/>
      <c r="C147" s="289" t="s">
        <v>339</v>
      </c>
      <c r="D147" s="216" t="s">
        <v>333</v>
      </c>
      <c r="E147" s="216"/>
      <c r="F147" s="289" t="s">
        <v>339</v>
      </c>
      <c r="G147" s="291" t="s">
        <v>333</v>
      </c>
      <c r="H147" s="291"/>
      <c r="I147" s="217"/>
    </row>
    <row r="148" spans="1:9" ht="14.25">
      <c r="A148" s="288"/>
      <c r="B148" s="289"/>
      <c r="C148" s="289"/>
      <c r="D148" s="216" t="s">
        <v>330</v>
      </c>
      <c r="E148" s="216"/>
      <c r="F148" s="289"/>
      <c r="G148" s="291" t="s">
        <v>330</v>
      </c>
      <c r="H148" s="291"/>
      <c r="I148" s="217"/>
    </row>
    <row r="149" spans="1:9" ht="14.25">
      <c r="A149" s="288"/>
      <c r="B149" s="289"/>
      <c r="C149" s="289"/>
      <c r="D149" s="216" t="s">
        <v>331</v>
      </c>
      <c r="E149" s="216"/>
      <c r="F149" s="289"/>
      <c r="G149" s="291" t="s">
        <v>331</v>
      </c>
      <c r="H149" s="291"/>
      <c r="I149" s="217"/>
    </row>
    <row r="150" spans="1:9" ht="14.25">
      <c r="A150" s="288"/>
      <c r="B150" s="289"/>
      <c r="C150" s="289" t="s">
        <v>340</v>
      </c>
      <c r="D150" s="216" t="s">
        <v>333</v>
      </c>
      <c r="E150" s="216"/>
      <c r="F150" s="289" t="s">
        <v>340</v>
      </c>
      <c r="G150" s="291" t="s">
        <v>333</v>
      </c>
      <c r="H150" s="291"/>
      <c r="I150" s="217"/>
    </row>
    <row r="151" spans="1:9" ht="14.25">
      <c r="A151" s="288"/>
      <c r="B151" s="289"/>
      <c r="C151" s="289"/>
      <c r="D151" s="216" t="s">
        <v>330</v>
      </c>
      <c r="E151" s="216"/>
      <c r="F151" s="289"/>
      <c r="G151" s="291" t="s">
        <v>330</v>
      </c>
      <c r="H151" s="291"/>
      <c r="I151" s="217"/>
    </row>
    <row r="152" spans="1:9" ht="14.25">
      <c r="A152" s="288"/>
      <c r="B152" s="289"/>
      <c r="C152" s="289"/>
      <c r="D152" s="216" t="s">
        <v>331</v>
      </c>
      <c r="E152" s="216"/>
      <c r="F152" s="289"/>
      <c r="G152" s="291" t="s">
        <v>331</v>
      </c>
      <c r="H152" s="291"/>
      <c r="I152" s="217"/>
    </row>
    <row r="153" spans="1:9" ht="14.25">
      <c r="A153" s="288"/>
      <c r="B153" s="289"/>
      <c r="C153" s="289" t="s">
        <v>341</v>
      </c>
      <c r="D153" s="216" t="s">
        <v>333</v>
      </c>
      <c r="E153" s="216"/>
      <c r="F153" s="289" t="s">
        <v>341</v>
      </c>
      <c r="G153" s="291" t="s">
        <v>333</v>
      </c>
      <c r="H153" s="291"/>
      <c r="I153" s="217"/>
    </row>
    <row r="154" spans="1:9" ht="14.25">
      <c r="A154" s="288"/>
      <c r="B154" s="289"/>
      <c r="C154" s="289"/>
      <c r="D154" s="216" t="s">
        <v>330</v>
      </c>
      <c r="E154" s="216"/>
      <c r="F154" s="289"/>
      <c r="G154" s="291" t="s">
        <v>330</v>
      </c>
      <c r="H154" s="291"/>
      <c r="I154" s="217"/>
    </row>
    <row r="155" spans="1:9" ht="13.5" customHeight="1">
      <c r="A155" s="288"/>
      <c r="B155" s="289"/>
      <c r="C155" s="289"/>
      <c r="D155" s="216" t="s">
        <v>331</v>
      </c>
      <c r="E155" s="216"/>
      <c r="F155" s="289"/>
      <c r="G155" s="291" t="s">
        <v>331</v>
      </c>
      <c r="H155" s="291"/>
      <c r="I155" s="217"/>
    </row>
    <row r="156" spans="1:9" ht="12.75" customHeight="1">
      <c r="A156" s="288"/>
      <c r="B156" s="289"/>
      <c r="C156" s="214" t="s">
        <v>336</v>
      </c>
      <c r="D156" s="216"/>
      <c r="E156" s="216"/>
      <c r="F156" s="214" t="s">
        <v>336</v>
      </c>
      <c r="G156" s="291"/>
      <c r="H156" s="291"/>
      <c r="I156" s="217"/>
    </row>
    <row r="157" spans="1:9" ht="45" customHeight="1">
      <c r="A157" s="288"/>
      <c r="B157" s="289" t="s">
        <v>342</v>
      </c>
      <c r="C157" s="289" t="s">
        <v>343</v>
      </c>
      <c r="D157" s="216" t="s">
        <v>344</v>
      </c>
      <c r="E157" s="214" t="s">
        <v>329</v>
      </c>
      <c r="F157" s="289" t="s">
        <v>343</v>
      </c>
      <c r="G157" s="291" t="s">
        <v>344</v>
      </c>
      <c r="H157" s="291"/>
      <c r="I157" s="217" t="s">
        <v>329</v>
      </c>
    </row>
    <row r="158" spans="1:9" ht="22.5" customHeight="1">
      <c r="A158" s="288"/>
      <c r="B158" s="289"/>
      <c r="C158" s="289"/>
      <c r="D158" s="216" t="s">
        <v>345</v>
      </c>
      <c r="E158" s="214" t="s">
        <v>329</v>
      </c>
      <c r="F158" s="289"/>
      <c r="G158" s="291" t="s">
        <v>345</v>
      </c>
      <c r="H158" s="291"/>
      <c r="I158" s="217" t="s">
        <v>329</v>
      </c>
    </row>
    <row r="159" spans="1:9" ht="14.25">
      <c r="A159" s="288"/>
      <c r="B159" s="289"/>
      <c r="C159" s="289"/>
      <c r="D159" s="216" t="s">
        <v>331</v>
      </c>
      <c r="E159" s="214"/>
      <c r="F159" s="289"/>
      <c r="G159" s="291" t="s">
        <v>331</v>
      </c>
      <c r="H159" s="291"/>
      <c r="I159" s="217"/>
    </row>
    <row r="160" spans="1:9" ht="14.25">
      <c r="A160" s="299"/>
      <c r="B160" s="298"/>
      <c r="C160" s="218" t="s">
        <v>336</v>
      </c>
      <c r="D160" s="219"/>
      <c r="E160" s="218"/>
      <c r="F160" s="218" t="s">
        <v>336</v>
      </c>
      <c r="G160" s="296"/>
      <c r="H160" s="296"/>
      <c r="I160" s="220"/>
    </row>
    <row r="161" spans="1:9" ht="20.25">
      <c r="A161" s="284" t="s">
        <v>307</v>
      </c>
      <c r="B161" s="284"/>
      <c r="C161" s="284"/>
      <c r="D161" s="284"/>
      <c r="E161" s="284"/>
      <c r="F161" s="284"/>
      <c r="G161" s="284"/>
      <c r="H161" s="284"/>
      <c r="I161" s="284"/>
    </row>
    <row r="162" spans="1:9" ht="18.75" customHeight="1">
      <c r="A162" s="211"/>
      <c r="B162" s="212"/>
      <c r="C162" s="212"/>
      <c r="D162" s="212"/>
      <c r="I162" s="213" t="s">
        <v>308</v>
      </c>
    </row>
    <row r="163" spans="1:9" ht="24" customHeight="1">
      <c r="A163" s="285" t="s">
        <v>17</v>
      </c>
      <c r="B163" s="286"/>
      <c r="C163" s="286"/>
      <c r="D163" s="286" t="s">
        <v>404</v>
      </c>
      <c r="E163" s="286"/>
      <c r="F163" s="286"/>
      <c r="G163" s="286"/>
      <c r="H163" s="286"/>
      <c r="I163" s="287"/>
    </row>
    <row r="164" spans="1:9" ht="24" customHeight="1">
      <c r="A164" s="288" t="s">
        <v>310</v>
      </c>
      <c r="B164" s="289"/>
      <c r="C164" s="289"/>
      <c r="D164" s="289"/>
      <c r="E164" s="289"/>
      <c r="F164" s="289" t="s">
        <v>1</v>
      </c>
      <c r="G164" s="289"/>
      <c r="H164" s="289" t="s">
        <v>311</v>
      </c>
      <c r="I164" s="290"/>
    </row>
    <row r="165" spans="1:9" ht="21" customHeight="1">
      <c r="A165" s="288" t="s">
        <v>312</v>
      </c>
      <c r="B165" s="300"/>
      <c r="C165" s="300"/>
      <c r="D165" s="216" t="s">
        <v>313</v>
      </c>
      <c r="E165" s="216">
        <v>30</v>
      </c>
      <c r="F165" s="291" t="s">
        <v>314</v>
      </c>
      <c r="G165" s="291"/>
      <c r="H165" s="292">
        <v>30</v>
      </c>
      <c r="I165" s="293"/>
    </row>
    <row r="166" spans="1:9" ht="22.5">
      <c r="A166" s="301"/>
      <c r="B166" s="300"/>
      <c r="C166" s="300"/>
      <c r="D166" s="216" t="s">
        <v>315</v>
      </c>
      <c r="E166" s="216">
        <v>30</v>
      </c>
      <c r="F166" s="291" t="s">
        <v>315</v>
      </c>
      <c r="G166" s="291"/>
      <c r="H166" s="292">
        <v>30</v>
      </c>
      <c r="I166" s="293"/>
    </row>
    <row r="167" spans="1:9" ht="22.5">
      <c r="A167" s="301"/>
      <c r="B167" s="300"/>
      <c r="C167" s="300"/>
      <c r="D167" s="216" t="s">
        <v>316</v>
      </c>
      <c r="E167" s="216"/>
      <c r="F167" s="291" t="s">
        <v>316</v>
      </c>
      <c r="G167" s="291"/>
      <c r="H167" s="292"/>
      <c r="I167" s="293"/>
    </row>
    <row r="168" spans="1:9" ht="21" customHeight="1">
      <c r="A168" s="288" t="s">
        <v>317</v>
      </c>
      <c r="B168" s="289" t="s">
        <v>318</v>
      </c>
      <c r="C168" s="289"/>
      <c r="D168" s="289"/>
      <c r="E168" s="289"/>
      <c r="F168" s="289" t="s">
        <v>319</v>
      </c>
      <c r="G168" s="289"/>
      <c r="H168" s="289"/>
      <c r="I168" s="290"/>
    </row>
    <row r="169" spans="1:9" ht="54.75" customHeight="1">
      <c r="A169" s="288"/>
      <c r="B169" s="294" t="s">
        <v>320</v>
      </c>
      <c r="C169" s="294"/>
      <c r="D169" s="294"/>
      <c r="E169" s="294"/>
      <c r="F169" s="294" t="s">
        <v>405</v>
      </c>
      <c r="G169" s="294"/>
      <c r="H169" s="294"/>
      <c r="I169" s="295"/>
    </row>
    <row r="170" spans="1:9" ht="22.5">
      <c r="A170" s="288" t="s">
        <v>321</v>
      </c>
      <c r="B170" s="214" t="s">
        <v>322</v>
      </c>
      <c r="C170" s="214" t="s">
        <v>323</v>
      </c>
      <c r="D170" s="214" t="s">
        <v>324</v>
      </c>
      <c r="E170" s="214" t="s">
        <v>325</v>
      </c>
      <c r="F170" s="214" t="s">
        <v>323</v>
      </c>
      <c r="G170" s="289" t="s">
        <v>324</v>
      </c>
      <c r="H170" s="289"/>
      <c r="I170" s="215" t="s">
        <v>325</v>
      </c>
    </row>
    <row r="171" spans="1:9" ht="33.75">
      <c r="A171" s="288"/>
      <c r="B171" s="289" t="s">
        <v>326</v>
      </c>
      <c r="C171" s="289" t="s">
        <v>327</v>
      </c>
      <c r="D171" s="216" t="s">
        <v>406</v>
      </c>
      <c r="E171" s="216" t="s">
        <v>329</v>
      </c>
      <c r="F171" s="289" t="s">
        <v>327</v>
      </c>
      <c r="G171" s="291" t="s">
        <v>406</v>
      </c>
      <c r="H171" s="291"/>
      <c r="I171" s="217" t="s">
        <v>329</v>
      </c>
    </row>
    <row r="172" spans="1:9" ht="14.25">
      <c r="A172" s="288"/>
      <c r="B172" s="289"/>
      <c r="C172" s="289"/>
      <c r="D172" s="216" t="s">
        <v>330</v>
      </c>
      <c r="E172" s="216"/>
      <c r="F172" s="289"/>
      <c r="G172" s="291" t="s">
        <v>330</v>
      </c>
      <c r="H172" s="291"/>
      <c r="I172" s="217"/>
    </row>
    <row r="173" spans="1:9" ht="14.25">
      <c r="A173" s="288"/>
      <c r="B173" s="289"/>
      <c r="C173" s="289"/>
      <c r="D173" s="216" t="s">
        <v>331</v>
      </c>
      <c r="E173" s="216"/>
      <c r="F173" s="289"/>
      <c r="G173" s="291" t="s">
        <v>331</v>
      </c>
      <c r="H173" s="291"/>
      <c r="I173" s="217"/>
    </row>
    <row r="174" spans="1:9" ht="19.5" customHeight="1">
      <c r="A174" s="288"/>
      <c r="B174" s="289"/>
      <c r="C174" s="289" t="s">
        <v>332</v>
      </c>
      <c r="D174" s="216" t="s">
        <v>333</v>
      </c>
      <c r="E174" s="216"/>
      <c r="F174" s="289" t="s">
        <v>332</v>
      </c>
      <c r="G174" s="291" t="s">
        <v>333</v>
      </c>
      <c r="H174" s="291"/>
      <c r="I174" s="217"/>
    </row>
    <row r="175" spans="1:9" ht="21" customHeight="1">
      <c r="A175" s="288"/>
      <c r="B175" s="289"/>
      <c r="C175" s="289"/>
      <c r="D175" s="216" t="s">
        <v>330</v>
      </c>
      <c r="E175" s="216"/>
      <c r="F175" s="289"/>
      <c r="G175" s="291" t="s">
        <v>330</v>
      </c>
      <c r="H175" s="291"/>
      <c r="I175" s="217"/>
    </row>
    <row r="176" spans="1:9" ht="14.25">
      <c r="A176" s="288"/>
      <c r="B176" s="289"/>
      <c r="C176" s="289"/>
      <c r="D176" s="216" t="s">
        <v>331</v>
      </c>
      <c r="E176" s="216"/>
      <c r="F176" s="289"/>
      <c r="G176" s="291" t="s">
        <v>331</v>
      </c>
      <c r="H176" s="291"/>
      <c r="I176" s="217"/>
    </row>
    <row r="177" spans="1:9" ht="14.25">
      <c r="A177" s="288"/>
      <c r="B177" s="289"/>
      <c r="C177" s="289" t="s">
        <v>334</v>
      </c>
      <c r="D177" s="216" t="s">
        <v>333</v>
      </c>
      <c r="E177" s="216"/>
      <c r="F177" s="289" t="s">
        <v>334</v>
      </c>
      <c r="G177" s="291" t="s">
        <v>333</v>
      </c>
      <c r="H177" s="291"/>
      <c r="I177" s="217"/>
    </row>
    <row r="178" spans="1:9" ht="13.5" customHeight="1">
      <c r="A178" s="288"/>
      <c r="B178" s="289"/>
      <c r="C178" s="289"/>
      <c r="D178" s="216" t="s">
        <v>330</v>
      </c>
      <c r="E178" s="216"/>
      <c r="F178" s="289"/>
      <c r="G178" s="291" t="s">
        <v>330</v>
      </c>
      <c r="H178" s="291"/>
      <c r="I178" s="217"/>
    </row>
    <row r="179" spans="1:9" ht="10.5" customHeight="1">
      <c r="A179" s="288"/>
      <c r="B179" s="289"/>
      <c r="C179" s="289"/>
      <c r="D179" s="216" t="s">
        <v>331</v>
      </c>
      <c r="E179" s="216"/>
      <c r="F179" s="289"/>
      <c r="G179" s="291" t="s">
        <v>331</v>
      </c>
      <c r="H179" s="291"/>
      <c r="I179" s="217"/>
    </row>
    <row r="180" spans="1:9" ht="9.75" customHeight="1">
      <c r="A180" s="288"/>
      <c r="B180" s="289"/>
      <c r="C180" s="289" t="s">
        <v>335</v>
      </c>
      <c r="D180" s="216" t="s">
        <v>333</v>
      </c>
      <c r="E180" s="216"/>
      <c r="F180" s="289" t="s">
        <v>335</v>
      </c>
      <c r="G180" s="291" t="s">
        <v>333</v>
      </c>
      <c r="H180" s="291"/>
      <c r="I180" s="217"/>
    </row>
    <row r="181" spans="1:9" ht="15" customHeight="1">
      <c r="A181" s="288"/>
      <c r="B181" s="289"/>
      <c r="C181" s="289"/>
      <c r="D181" s="216" t="s">
        <v>330</v>
      </c>
      <c r="E181" s="216"/>
      <c r="F181" s="289"/>
      <c r="G181" s="291" t="s">
        <v>330</v>
      </c>
      <c r="H181" s="291"/>
      <c r="I181" s="217"/>
    </row>
    <row r="182" spans="1:9" ht="14.25">
      <c r="A182" s="288"/>
      <c r="B182" s="289"/>
      <c r="C182" s="289"/>
      <c r="D182" s="216" t="s">
        <v>331</v>
      </c>
      <c r="E182" s="216"/>
      <c r="F182" s="289"/>
      <c r="G182" s="291" t="s">
        <v>331</v>
      </c>
      <c r="H182" s="291"/>
      <c r="I182" s="217"/>
    </row>
    <row r="183" spans="1:9" ht="14.25">
      <c r="A183" s="288"/>
      <c r="B183" s="289"/>
      <c r="C183" s="214" t="s">
        <v>336</v>
      </c>
      <c r="D183" s="216"/>
      <c r="E183" s="214"/>
      <c r="F183" s="214" t="s">
        <v>336</v>
      </c>
      <c r="G183" s="291"/>
      <c r="H183" s="291"/>
      <c r="I183" s="217"/>
    </row>
    <row r="184" spans="1:9" ht="14.25">
      <c r="A184" s="288"/>
      <c r="B184" s="289" t="s">
        <v>337</v>
      </c>
      <c r="C184" s="289" t="s">
        <v>338</v>
      </c>
      <c r="D184" s="216" t="s">
        <v>333</v>
      </c>
      <c r="E184" s="216"/>
      <c r="F184" s="289" t="s">
        <v>338</v>
      </c>
      <c r="G184" s="291" t="s">
        <v>333</v>
      </c>
      <c r="H184" s="291"/>
      <c r="I184" s="217"/>
    </row>
    <row r="185" spans="1:9" ht="14.25">
      <c r="A185" s="288"/>
      <c r="B185" s="289"/>
      <c r="C185" s="289"/>
      <c r="D185" s="216" t="s">
        <v>330</v>
      </c>
      <c r="E185" s="216"/>
      <c r="F185" s="289"/>
      <c r="G185" s="291" t="s">
        <v>330</v>
      </c>
      <c r="H185" s="291"/>
      <c r="I185" s="217"/>
    </row>
    <row r="186" spans="1:9" ht="14.25">
      <c r="A186" s="288"/>
      <c r="B186" s="289"/>
      <c r="C186" s="289"/>
      <c r="D186" s="216" t="s">
        <v>331</v>
      </c>
      <c r="E186" s="216"/>
      <c r="F186" s="289"/>
      <c r="G186" s="291" t="s">
        <v>331</v>
      </c>
      <c r="H186" s="291"/>
      <c r="I186" s="217"/>
    </row>
    <row r="187" spans="1:9" ht="14.25">
      <c r="A187" s="288"/>
      <c r="B187" s="289"/>
      <c r="C187" s="289" t="s">
        <v>339</v>
      </c>
      <c r="D187" s="216" t="s">
        <v>333</v>
      </c>
      <c r="E187" s="216"/>
      <c r="F187" s="289" t="s">
        <v>339</v>
      </c>
      <c r="G187" s="291" t="s">
        <v>333</v>
      </c>
      <c r="H187" s="291"/>
      <c r="I187" s="217"/>
    </row>
    <row r="188" spans="1:9" ht="14.25">
      <c r="A188" s="288"/>
      <c r="B188" s="289"/>
      <c r="C188" s="289"/>
      <c r="D188" s="216" t="s">
        <v>330</v>
      </c>
      <c r="E188" s="216"/>
      <c r="F188" s="289"/>
      <c r="G188" s="291" t="s">
        <v>330</v>
      </c>
      <c r="H188" s="291"/>
      <c r="I188" s="217"/>
    </row>
    <row r="189" spans="1:9" ht="7.5" customHeight="1">
      <c r="A189" s="288"/>
      <c r="B189" s="289"/>
      <c r="C189" s="289"/>
      <c r="D189" s="216" t="s">
        <v>331</v>
      </c>
      <c r="E189" s="216"/>
      <c r="F189" s="289"/>
      <c r="G189" s="291" t="s">
        <v>331</v>
      </c>
      <c r="H189" s="291"/>
      <c r="I189" s="217"/>
    </row>
    <row r="190" spans="1:9" ht="18" customHeight="1">
      <c r="A190" s="288"/>
      <c r="B190" s="289"/>
      <c r="C190" s="289" t="s">
        <v>340</v>
      </c>
      <c r="D190" s="216" t="s">
        <v>333</v>
      </c>
      <c r="E190" s="216"/>
      <c r="F190" s="289" t="s">
        <v>340</v>
      </c>
      <c r="G190" s="291" t="s">
        <v>333</v>
      </c>
      <c r="H190" s="291"/>
      <c r="I190" s="217"/>
    </row>
    <row r="191" spans="1:9" ht="14.25">
      <c r="A191" s="288"/>
      <c r="B191" s="289"/>
      <c r="C191" s="289"/>
      <c r="D191" s="216" t="s">
        <v>330</v>
      </c>
      <c r="E191" s="216"/>
      <c r="F191" s="289"/>
      <c r="G191" s="291" t="s">
        <v>330</v>
      </c>
      <c r="H191" s="291"/>
      <c r="I191" s="217"/>
    </row>
    <row r="192" spans="1:9" ht="14.25">
      <c r="A192" s="288"/>
      <c r="B192" s="289"/>
      <c r="C192" s="289"/>
      <c r="D192" s="216" t="s">
        <v>331</v>
      </c>
      <c r="E192" s="216"/>
      <c r="F192" s="289"/>
      <c r="G192" s="291" t="s">
        <v>331</v>
      </c>
      <c r="H192" s="291"/>
      <c r="I192" s="217"/>
    </row>
    <row r="193" spans="1:9" ht="14.25">
      <c r="A193" s="288"/>
      <c r="B193" s="289"/>
      <c r="C193" s="289" t="s">
        <v>341</v>
      </c>
      <c r="D193" s="216" t="s">
        <v>333</v>
      </c>
      <c r="E193" s="216"/>
      <c r="F193" s="289" t="s">
        <v>341</v>
      </c>
      <c r="G193" s="291" t="s">
        <v>333</v>
      </c>
      <c r="H193" s="291"/>
      <c r="I193" s="217"/>
    </row>
    <row r="194" spans="1:9" ht="14.25">
      <c r="A194" s="288"/>
      <c r="B194" s="289"/>
      <c r="C194" s="289"/>
      <c r="D194" s="216" t="s">
        <v>330</v>
      </c>
      <c r="E194" s="216"/>
      <c r="F194" s="289"/>
      <c r="G194" s="291" t="s">
        <v>330</v>
      </c>
      <c r="H194" s="291"/>
      <c r="I194" s="217"/>
    </row>
    <row r="195" spans="1:9" ht="14.25">
      <c r="A195" s="288"/>
      <c r="B195" s="289"/>
      <c r="C195" s="289"/>
      <c r="D195" s="216" t="s">
        <v>331</v>
      </c>
      <c r="E195" s="216"/>
      <c r="F195" s="289"/>
      <c r="G195" s="291" t="s">
        <v>331</v>
      </c>
      <c r="H195" s="291"/>
      <c r="I195" s="217"/>
    </row>
    <row r="196" spans="1:9" ht="14.25">
      <c r="A196" s="288"/>
      <c r="B196" s="289"/>
      <c r="C196" s="214" t="s">
        <v>336</v>
      </c>
      <c r="D196" s="216"/>
      <c r="E196" s="216"/>
      <c r="F196" s="214" t="s">
        <v>336</v>
      </c>
      <c r="G196" s="291"/>
      <c r="H196" s="291"/>
      <c r="I196" s="217"/>
    </row>
    <row r="197" spans="1:9" ht="34.5" customHeight="1">
      <c r="A197" s="288"/>
      <c r="B197" s="289" t="s">
        <v>342</v>
      </c>
      <c r="C197" s="289" t="s">
        <v>343</v>
      </c>
      <c r="D197" s="241" t="s">
        <v>344</v>
      </c>
      <c r="E197" s="214" t="s">
        <v>329</v>
      </c>
      <c r="F197" s="289" t="s">
        <v>343</v>
      </c>
      <c r="G197" s="291" t="s">
        <v>344</v>
      </c>
      <c r="H197" s="291"/>
      <c r="I197" s="217" t="s">
        <v>329</v>
      </c>
    </row>
    <row r="198" spans="1:9" ht="30" customHeight="1">
      <c r="A198" s="288"/>
      <c r="B198" s="289"/>
      <c r="C198" s="289"/>
      <c r="D198" s="216" t="s">
        <v>345</v>
      </c>
      <c r="E198" s="214" t="s">
        <v>329</v>
      </c>
      <c r="F198" s="289"/>
      <c r="G198" s="291" t="s">
        <v>345</v>
      </c>
      <c r="H198" s="291"/>
      <c r="I198" s="217" t="s">
        <v>329</v>
      </c>
    </row>
    <row r="199" spans="1:9" ht="14.25">
      <c r="A199" s="288"/>
      <c r="B199" s="289"/>
      <c r="C199" s="289"/>
      <c r="D199" s="216" t="s">
        <v>331</v>
      </c>
      <c r="E199" s="214"/>
      <c r="F199" s="289"/>
      <c r="G199" s="291" t="s">
        <v>331</v>
      </c>
      <c r="H199" s="291"/>
      <c r="I199" s="217"/>
    </row>
    <row r="200" spans="1:9" ht="14.25">
      <c r="A200" s="299"/>
      <c r="B200" s="298"/>
      <c r="C200" s="218" t="s">
        <v>336</v>
      </c>
      <c r="D200" s="219"/>
      <c r="E200" s="218"/>
      <c r="F200" s="218" t="s">
        <v>336</v>
      </c>
      <c r="G200" s="296"/>
      <c r="H200" s="296"/>
      <c r="I200" s="220"/>
    </row>
    <row r="201" spans="1:9" ht="20.25">
      <c r="A201" s="284" t="s">
        <v>307</v>
      </c>
      <c r="B201" s="284"/>
      <c r="C201" s="284"/>
      <c r="D201" s="284"/>
      <c r="E201" s="284"/>
      <c r="F201" s="284"/>
      <c r="G201" s="284"/>
      <c r="H201" s="284"/>
      <c r="I201" s="284"/>
    </row>
    <row r="202" spans="1:9" ht="15" customHeight="1">
      <c r="A202" s="211"/>
      <c r="B202" s="212"/>
      <c r="C202" s="212"/>
      <c r="D202" s="212"/>
      <c r="I202" s="213" t="s">
        <v>308</v>
      </c>
    </row>
    <row r="203" spans="1:9" ht="14.25">
      <c r="A203" s="285" t="s">
        <v>17</v>
      </c>
      <c r="B203" s="286"/>
      <c r="C203" s="286"/>
      <c r="D203" s="286" t="s">
        <v>348</v>
      </c>
      <c r="E203" s="286"/>
      <c r="F203" s="286"/>
      <c r="G203" s="286"/>
      <c r="H203" s="286"/>
      <c r="I203" s="287"/>
    </row>
    <row r="204" spans="1:9" ht="14.25">
      <c r="A204" s="288" t="s">
        <v>310</v>
      </c>
      <c r="B204" s="289"/>
      <c r="C204" s="289"/>
      <c r="D204" s="289"/>
      <c r="E204" s="289"/>
      <c r="F204" s="289" t="s">
        <v>1</v>
      </c>
      <c r="G204" s="289"/>
      <c r="H204" s="289" t="s">
        <v>311</v>
      </c>
      <c r="I204" s="290"/>
    </row>
    <row r="205" spans="1:9" ht="14.25">
      <c r="A205" s="288" t="s">
        <v>312</v>
      </c>
      <c r="B205" s="300"/>
      <c r="C205" s="300"/>
      <c r="D205" s="216" t="s">
        <v>313</v>
      </c>
      <c r="E205" s="216">
        <v>273</v>
      </c>
      <c r="F205" s="291" t="s">
        <v>314</v>
      </c>
      <c r="G205" s="291"/>
      <c r="H205" s="292">
        <v>273</v>
      </c>
      <c r="I205" s="293"/>
    </row>
    <row r="206" spans="1:9" ht="22.5">
      <c r="A206" s="301"/>
      <c r="B206" s="300"/>
      <c r="C206" s="300"/>
      <c r="D206" s="216" t="s">
        <v>315</v>
      </c>
      <c r="E206" s="216">
        <v>273</v>
      </c>
      <c r="F206" s="291" t="s">
        <v>315</v>
      </c>
      <c r="G206" s="291"/>
      <c r="H206" s="292">
        <v>273</v>
      </c>
      <c r="I206" s="293"/>
    </row>
    <row r="207" spans="1:9" ht="22.5">
      <c r="A207" s="301"/>
      <c r="B207" s="300"/>
      <c r="C207" s="300"/>
      <c r="D207" s="216" t="s">
        <v>316</v>
      </c>
      <c r="E207" s="216"/>
      <c r="F207" s="291" t="s">
        <v>316</v>
      </c>
      <c r="G207" s="291"/>
      <c r="H207" s="292"/>
      <c r="I207" s="293"/>
    </row>
    <row r="208" spans="1:9" ht="14.25">
      <c r="A208" s="288" t="s">
        <v>317</v>
      </c>
      <c r="B208" s="289" t="s">
        <v>318</v>
      </c>
      <c r="C208" s="289"/>
      <c r="D208" s="289"/>
      <c r="E208" s="289"/>
      <c r="F208" s="289" t="s">
        <v>319</v>
      </c>
      <c r="G208" s="289"/>
      <c r="H208" s="289"/>
      <c r="I208" s="290"/>
    </row>
    <row r="209" spans="1:9" ht="70.5" customHeight="1">
      <c r="A209" s="288"/>
      <c r="B209" s="294" t="s">
        <v>320</v>
      </c>
      <c r="C209" s="294"/>
      <c r="D209" s="294"/>
      <c r="E209" s="294"/>
      <c r="F209" s="294" t="s">
        <v>407</v>
      </c>
      <c r="G209" s="294"/>
      <c r="H209" s="294"/>
      <c r="I209" s="295"/>
    </row>
    <row r="210" spans="1:9" ht="22.5">
      <c r="A210" s="288" t="s">
        <v>321</v>
      </c>
      <c r="B210" s="214" t="s">
        <v>322</v>
      </c>
      <c r="C210" s="214" t="s">
        <v>323</v>
      </c>
      <c r="D210" s="214" t="s">
        <v>324</v>
      </c>
      <c r="E210" s="214" t="s">
        <v>325</v>
      </c>
      <c r="F210" s="214" t="s">
        <v>323</v>
      </c>
      <c r="G210" s="289" t="s">
        <v>324</v>
      </c>
      <c r="H210" s="289"/>
      <c r="I210" s="215" t="s">
        <v>325</v>
      </c>
    </row>
    <row r="211" spans="1:9" ht="33.75">
      <c r="A211" s="288"/>
      <c r="B211" s="289" t="s">
        <v>326</v>
      </c>
      <c r="C211" s="289" t="s">
        <v>327</v>
      </c>
      <c r="D211" s="216" t="s">
        <v>349</v>
      </c>
      <c r="E211" s="216" t="s">
        <v>329</v>
      </c>
      <c r="F211" s="289" t="s">
        <v>327</v>
      </c>
      <c r="G211" s="291" t="s">
        <v>349</v>
      </c>
      <c r="H211" s="291"/>
      <c r="I211" s="217" t="s">
        <v>329</v>
      </c>
    </row>
    <row r="212" spans="1:9" ht="14.25">
      <c r="A212" s="288"/>
      <c r="B212" s="289"/>
      <c r="C212" s="289"/>
      <c r="D212" s="216" t="s">
        <v>330</v>
      </c>
      <c r="E212" s="216"/>
      <c r="F212" s="289"/>
      <c r="G212" s="291" t="s">
        <v>330</v>
      </c>
      <c r="H212" s="291"/>
      <c r="I212" s="217"/>
    </row>
    <row r="213" spans="1:9" ht="14.25">
      <c r="A213" s="288"/>
      <c r="B213" s="289"/>
      <c r="C213" s="289"/>
      <c r="D213" s="216" t="s">
        <v>331</v>
      </c>
      <c r="E213" s="216"/>
      <c r="F213" s="289"/>
      <c r="G213" s="291" t="s">
        <v>331</v>
      </c>
      <c r="H213" s="291"/>
      <c r="I213" s="217"/>
    </row>
    <row r="214" spans="1:9" ht="14.25">
      <c r="A214" s="288"/>
      <c r="B214" s="289"/>
      <c r="C214" s="289" t="s">
        <v>332</v>
      </c>
      <c r="D214" s="216" t="s">
        <v>333</v>
      </c>
      <c r="E214" s="216"/>
      <c r="F214" s="289" t="s">
        <v>332</v>
      </c>
      <c r="G214" s="291" t="s">
        <v>333</v>
      </c>
      <c r="H214" s="291"/>
      <c r="I214" s="217"/>
    </row>
    <row r="215" spans="1:9" ht="14.25">
      <c r="A215" s="288"/>
      <c r="B215" s="289"/>
      <c r="C215" s="289"/>
      <c r="D215" s="216" t="s">
        <v>330</v>
      </c>
      <c r="E215" s="216"/>
      <c r="F215" s="289"/>
      <c r="G215" s="291" t="s">
        <v>330</v>
      </c>
      <c r="H215" s="291"/>
      <c r="I215" s="217"/>
    </row>
    <row r="216" spans="1:9" ht="14.25">
      <c r="A216" s="288"/>
      <c r="B216" s="289"/>
      <c r="C216" s="289"/>
      <c r="D216" s="216" t="s">
        <v>331</v>
      </c>
      <c r="E216" s="216"/>
      <c r="F216" s="289"/>
      <c r="G216" s="291" t="s">
        <v>331</v>
      </c>
      <c r="H216" s="291"/>
      <c r="I216" s="217"/>
    </row>
    <row r="217" spans="1:9" ht="14.25">
      <c r="A217" s="288"/>
      <c r="B217" s="289"/>
      <c r="C217" s="289" t="s">
        <v>334</v>
      </c>
      <c r="D217" s="216" t="s">
        <v>333</v>
      </c>
      <c r="E217" s="216"/>
      <c r="F217" s="289" t="s">
        <v>334</v>
      </c>
      <c r="G217" s="291" t="s">
        <v>333</v>
      </c>
      <c r="H217" s="291"/>
      <c r="I217" s="217"/>
    </row>
    <row r="218" spans="1:9" ht="14.25">
      <c r="A218" s="288"/>
      <c r="B218" s="289"/>
      <c r="C218" s="289"/>
      <c r="D218" s="216" t="s">
        <v>330</v>
      </c>
      <c r="E218" s="216"/>
      <c r="F218" s="289"/>
      <c r="G218" s="291" t="s">
        <v>330</v>
      </c>
      <c r="H218" s="291"/>
      <c r="I218" s="217"/>
    </row>
    <row r="219" spans="1:9" ht="14.25">
      <c r="A219" s="288"/>
      <c r="B219" s="289"/>
      <c r="C219" s="289"/>
      <c r="D219" s="216" t="s">
        <v>331</v>
      </c>
      <c r="E219" s="216"/>
      <c r="F219" s="289"/>
      <c r="G219" s="291" t="s">
        <v>331</v>
      </c>
      <c r="H219" s="291"/>
      <c r="I219" s="217"/>
    </row>
    <row r="220" spans="1:9" ht="14.25">
      <c r="A220" s="288"/>
      <c r="B220" s="289"/>
      <c r="C220" s="289" t="s">
        <v>335</v>
      </c>
      <c r="D220" s="216" t="s">
        <v>333</v>
      </c>
      <c r="E220" s="216"/>
      <c r="F220" s="289" t="s">
        <v>335</v>
      </c>
      <c r="G220" s="291" t="s">
        <v>333</v>
      </c>
      <c r="H220" s="291"/>
      <c r="I220" s="217"/>
    </row>
    <row r="221" spans="1:9" ht="14.25">
      <c r="A221" s="288"/>
      <c r="B221" s="289"/>
      <c r="C221" s="289"/>
      <c r="D221" s="216" t="s">
        <v>330</v>
      </c>
      <c r="E221" s="216"/>
      <c r="F221" s="289"/>
      <c r="G221" s="291" t="s">
        <v>330</v>
      </c>
      <c r="H221" s="291"/>
      <c r="I221" s="217"/>
    </row>
    <row r="222" spans="1:9" ht="14.25">
      <c r="A222" s="288"/>
      <c r="B222" s="289"/>
      <c r="C222" s="289"/>
      <c r="D222" s="216" t="s">
        <v>331</v>
      </c>
      <c r="E222" s="216"/>
      <c r="F222" s="289"/>
      <c r="G222" s="291" t="s">
        <v>331</v>
      </c>
      <c r="H222" s="291"/>
      <c r="I222" s="217"/>
    </row>
    <row r="223" spans="1:9" ht="14.25">
      <c r="A223" s="288"/>
      <c r="B223" s="289"/>
      <c r="C223" s="214" t="s">
        <v>336</v>
      </c>
      <c r="D223" s="216"/>
      <c r="E223" s="214"/>
      <c r="F223" s="214" t="s">
        <v>336</v>
      </c>
      <c r="G223" s="291"/>
      <c r="H223" s="291"/>
      <c r="I223" s="217"/>
    </row>
    <row r="224" spans="1:9" ht="14.25">
      <c r="A224" s="288"/>
      <c r="B224" s="289" t="s">
        <v>337</v>
      </c>
      <c r="C224" s="289" t="s">
        <v>338</v>
      </c>
      <c r="D224" s="216" t="s">
        <v>333</v>
      </c>
      <c r="E224" s="216"/>
      <c r="F224" s="289" t="s">
        <v>338</v>
      </c>
      <c r="G224" s="291" t="s">
        <v>333</v>
      </c>
      <c r="H224" s="291"/>
      <c r="I224" s="217"/>
    </row>
    <row r="225" spans="1:9" ht="14.25">
      <c r="A225" s="288"/>
      <c r="B225" s="289"/>
      <c r="C225" s="289"/>
      <c r="D225" s="216" t="s">
        <v>330</v>
      </c>
      <c r="E225" s="216"/>
      <c r="F225" s="289"/>
      <c r="G225" s="291" t="s">
        <v>330</v>
      </c>
      <c r="H225" s="291"/>
      <c r="I225" s="217"/>
    </row>
    <row r="226" spans="1:9" ht="14.25">
      <c r="A226" s="288"/>
      <c r="B226" s="289"/>
      <c r="C226" s="289"/>
      <c r="D226" s="216" t="s">
        <v>331</v>
      </c>
      <c r="E226" s="216"/>
      <c r="F226" s="289"/>
      <c r="G226" s="291" t="s">
        <v>331</v>
      </c>
      <c r="H226" s="291"/>
      <c r="I226" s="217"/>
    </row>
    <row r="227" spans="1:9" ht="14.25">
      <c r="A227" s="288"/>
      <c r="B227" s="289"/>
      <c r="C227" s="289" t="s">
        <v>339</v>
      </c>
      <c r="D227" s="216" t="s">
        <v>333</v>
      </c>
      <c r="E227" s="216"/>
      <c r="F227" s="289" t="s">
        <v>339</v>
      </c>
      <c r="G227" s="291" t="s">
        <v>333</v>
      </c>
      <c r="H227" s="291"/>
      <c r="I227" s="217"/>
    </row>
    <row r="228" spans="1:9" ht="14.25">
      <c r="A228" s="288"/>
      <c r="B228" s="289"/>
      <c r="C228" s="289"/>
      <c r="D228" s="216" t="s">
        <v>330</v>
      </c>
      <c r="E228" s="216"/>
      <c r="F228" s="289"/>
      <c r="G228" s="291" t="s">
        <v>330</v>
      </c>
      <c r="H228" s="291"/>
      <c r="I228" s="217"/>
    </row>
    <row r="229" spans="1:9" ht="14.25">
      <c r="A229" s="288"/>
      <c r="B229" s="289"/>
      <c r="C229" s="289"/>
      <c r="D229" s="216" t="s">
        <v>331</v>
      </c>
      <c r="E229" s="216"/>
      <c r="F229" s="289"/>
      <c r="G229" s="291" t="s">
        <v>331</v>
      </c>
      <c r="H229" s="291"/>
      <c r="I229" s="217"/>
    </row>
    <row r="230" spans="1:9" ht="25.5" customHeight="1">
      <c r="A230" s="288"/>
      <c r="B230" s="289"/>
      <c r="C230" s="289" t="s">
        <v>340</v>
      </c>
      <c r="D230" s="216" t="s">
        <v>333</v>
      </c>
      <c r="E230" s="216"/>
      <c r="F230" s="289" t="s">
        <v>340</v>
      </c>
      <c r="G230" s="291" t="s">
        <v>333</v>
      </c>
      <c r="H230" s="291"/>
      <c r="I230" s="217"/>
    </row>
    <row r="231" spans="1:9" ht="27" customHeight="1">
      <c r="A231" s="288"/>
      <c r="B231" s="289"/>
      <c r="C231" s="289"/>
      <c r="D231" s="216" t="s">
        <v>330</v>
      </c>
      <c r="E231" s="216"/>
      <c r="F231" s="289"/>
      <c r="G231" s="291" t="s">
        <v>330</v>
      </c>
      <c r="H231" s="291"/>
      <c r="I231" s="217"/>
    </row>
    <row r="232" spans="1:9" ht="14.25">
      <c r="A232" s="288"/>
      <c r="B232" s="289"/>
      <c r="C232" s="289"/>
      <c r="D232" s="216" t="s">
        <v>331</v>
      </c>
      <c r="E232" s="216"/>
      <c r="F232" s="289"/>
      <c r="G232" s="291" t="s">
        <v>331</v>
      </c>
      <c r="H232" s="291"/>
      <c r="I232" s="217"/>
    </row>
    <row r="233" spans="1:9" ht="14.25">
      <c r="A233" s="288"/>
      <c r="B233" s="289"/>
      <c r="C233" s="289" t="s">
        <v>341</v>
      </c>
      <c r="D233" s="216" t="s">
        <v>333</v>
      </c>
      <c r="E233" s="216"/>
      <c r="F233" s="289" t="s">
        <v>341</v>
      </c>
      <c r="G233" s="291" t="s">
        <v>333</v>
      </c>
      <c r="H233" s="291"/>
      <c r="I233" s="217"/>
    </row>
    <row r="234" spans="1:9" ht="14.25">
      <c r="A234" s="288"/>
      <c r="B234" s="289"/>
      <c r="C234" s="289"/>
      <c r="D234" s="216" t="s">
        <v>330</v>
      </c>
      <c r="E234" s="216"/>
      <c r="F234" s="289"/>
      <c r="G234" s="291" t="s">
        <v>330</v>
      </c>
      <c r="H234" s="291"/>
      <c r="I234" s="217"/>
    </row>
    <row r="235" spans="1:9" ht="14.25">
      <c r="A235" s="288"/>
      <c r="B235" s="289"/>
      <c r="C235" s="289"/>
      <c r="D235" s="216" t="s">
        <v>331</v>
      </c>
      <c r="E235" s="216"/>
      <c r="F235" s="289"/>
      <c r="G235" s="291" t="s">
        <v>331</v>
      </c>
      <c r="H235" s="291"/>
      <c r="I235" s="217"/>
    </row>
    <row r="236" spans="1:9" ht="14.25">
      <c r="A236" s="288"/>
      <c r="B236" s="289"/>
      <c r="C236" s="214" t="s">
        <v>336</v>
      </c>
      <c r="D236" s="216"/>
      <c r="E236" s="216"/>
      <c r="F236" s="214" t="s">
        <v>336</v>
      </c>
      <c r="G236" s="291"/>
      <c r="H236" s="291"/>
      <c r="I236" s="217"/>
    </row>
    <row r="237" spans="1:9" ht="45">
      <c r="A237" s="288"/>
      <c r="B237" s="289" t="s">
        <v>342</v>
      </c>
      <c r="C237" s="289" t="s">
        <v>343</v>
      </c>
      <c r="D237" s="216" t="s">
        <v>344</v>
      </c>
      <c r="E237" s="214" t="s">
        <v>329</v>
      </c>
      <c r="F237" s="289" t="s">
        <v>343</v>
      </c>
      <c r="G237" s="291" t="s">
        <v>344</v>
      </c>
      <c r="H237" s="291"/>
      <c r="I237" s="217" t="s">
        <v>329</v>
      </c>
    </row>
    <row r="238" spans="1:9" ht="22.5">
      <c r="A238" s="288"/>
      <c r="B238" s="289"/>
      <c r="C238" s="289"/>
      <c r="D238" s="216" t="s">
        <v>345</v>
      </c>
      <c r="E238" s="214" t="s">
        <v>329</v>
      </c>
      <c r="F238" s="289"/>
      <c r="G238" s="291" t="s">
        <v>345</v>
      </c>
      <c r="H238" s="291"/>
      <c r="I238" s="217" t="s">
        <v>329</v>
      </c>
    </row>
    <row r="239" spans="1:9" ht="14.25">
      <c r="A239" s="288"/>
      <c r="B239" s="289"/>
      <c r="C239" s="289"/>
      <c r="D239" s="216" t="s">
        <v>331</v>
      </c>
      <c r="E239" s="214"/>
      <c r="F239" s="289"/>
      <c r="G239" s="291" t="s">
        <v>331</v>
      </c>
      <c r="H239" s="291"/>
      <c r="I239" s="217"/>
    </row>
    <row r="240" spans="1:9" ht="14.25">
      <c r="A240" s="299"/>
      <c r="B240" s="298"/>
      <c r="C240" s="218" t="s">
        <v>336</v>
      </c>
      <c r="D240" s="219"/>
      <c r="E240" s="218"/>
      <c r="F240" s="218" t="s">
        <v>336</v>
      </c>
      <c r="G240" s="296"/>
      <c r="H240" s="296"/>
      <c r="I240" s="220"/>
    </row>
    <row r="241" spans="1:9" ht="20.25">
      <c r="A241" s="284" t="s">
        <v>307</v>
      </c>
      <c r="B241" s="284"/>
      <c r="C241" s="284"/>
      <c r="D241" s="284"/>
      <c r="E241" s="284"/>
      <c r="F241" s="284"/>
      <c r="G241" s="284"/>
      <c r="H241" s="284"/>
      <c r="I241" s="284"/>
    </row>
    <row r="242" spans="1:9" ht="14.25">
      <c r="A242" s="211"/>
      <c r="B242" s="212"/>
      <c r="C242" s="212"/>
      <c r="D242" s="212"/>
      <c r="I242" s="213" t="s">
        <v>308</v>
      </c>
    </row>
    <row r="243" spans="1:9" ht="21" customHeight="1">
      <c r="A243" s="285" t="s">
        <v>17</v>
      </c>
      <c r="B243" s="286"/>
      <c r="C243" s="286"/>
      <c r="D243" s="286" t="s">
        <v>408</v>
      </c>
      <c r="E243" s="286"/>
      <c r="F243" s="286"/>
      <c r="G243" s="286"/>
      <c r="H243" s="286"/>
      <c r="I243" s="287"/>
    </row>
    <row r="244" spans="1:9" ht="18.75" customHeight="1">
      <c r="A244" s="288" t="s">
        <v>310</v>
      </c>
      <c r="B244" s="289"/>
      <c r="C244" s="289"/>
      <c r="D244" s="289"/>
      <c r="E244" s="289"/>
      <c r="F244" s="289" t="s">
        <v>1</v>
      </c>
      <c r="G244" s="289"/>
      <c r="H244" s="289" t="s">
        <v>311</v>
      </c>
      <c r="I244" s="290"/>
    </row>
    <row r="245" spans="1:9" ht="18" customHeight="1">
      <c r="A245" s="288" t="s">
        <v>312</v>
      </c>
      <c r="B245" s="300"/>
      <c r="C245" s="300"/>
      <c r="D245" s="216" t="s">
        <v>313</v>
      </c>
      <c r="E245" s="216">
        <v>30</v>
      </c>
      <c r="F245" s="291" t="s">
        <v>314</v>
      </c>
      <c r="G245" s="291"/>
      <c r="H245" s="292">
        <v>30</v>
      </c>
      <c r="I245" s="293"/>
    </row>
    <row r="246" spans="1:9" ht="22.5">
      <c r="A246" s="301"/>
      <c r="B246" s="300"/>
      <c r="C246" s="300"/>
      <c r="D246" s="216" t="s">
        <v>315</v>
      </c>
      <c r="E246" s="216">
        <v>30</v>
      </c>
      <c r="F246" s="291" t="s">
        <v>315</v>
      </c>
      <c r="G246" s="291"/>
      <c r="H246" s="292">
        <v>30</v>
      </c>
      <c r="I246" s="293"/>
    </row>
    <row r="247" spans="1:9" ht="22.5">
      <c r="A247" s="301"/>
      <c r="B247" s="300"/>
      <c r="C247" s="300"/>
      <c r="D247" s="216" t="s">
        <v>316</v>
      </c>
      <c r="E247" s="216"/>
      <c r="F247" s="291" t="s">
        <v>316</v>
      </c>
      <c r="G247" s="291"/>
      <c r="H247" s="292"/>
      <c r="I247" s="293"/>
    </row>
    <row r="248" spans="1:9" ht="15.75" customHeight="1">
      <c r="A248" s="288" t="s">
        <v>317</v>
      </c>
      <c r="B248" s="289" t="s">
        <v>318</v>
      </c>
      <c r="C248" s="289"/>
      <c r="D248" s="289"/>
      <c r="E248" s="289"/>
      <c r="F248" s="289" t="s">
        <v>319</v>
      </c>
      <c r="G248" s="289"/>
      <c r="H248" s="289"/>
      <c r="I248" s="290"/>
    </row>
    <row r="249" spans="1:9" ht="60" customHeight="1">
      <c r="A249" s="288"/>
      <c r="B249" s="294" t="s">
        <v>320</v>
      </c>
      <c r="C249" s="294"/>
      <c r="D249" s="294"/>
      <c r="E249" s="294"/>
      <c r="F249" s="294" t="s">
        <v>409</v>
      </c>
      <c r="G249" s="294"/>
      <c r="H249" s="294"/>
      <c r="I249" s="295"/>
    </row>
    <row r="250" spans="1:9" ht="22.5">
      <c r="A250" s="288" t="s">
        <v>321</v>
      </c>
      <c r="B250" s="214" t="s">
        <v>322</v>
      </c>
      <c r="C250" s="214" t="s">
        <v>323</v>
      </c>
      <c r="D250" s="214" t="s">
        <v>324</v>
      </c>
      <c r="E250" s="214" t="s">
        <v>325</v>
      </c>
      <c r="F250" s="214" t="s">
        <v>323</v>
      </c>
      <c r="G250" s="289" t="s">
        <v>324</v>
      </c>
      <c r="H250" s="289"/>
      <c r="I250" s="215" t="s">
        <v>325</v>
      </c>
    </row>
    <row r="251" spans="1:9" ht="33.75">
      <c r="A251" s="288"/>
      <c r="B251" s="289" t="s">
        <v>326</v>
      </c>
      <c r="C251" s="289" t="s">
        <v>327</v>
      </c>
      <c r="D251" s="216" t="s">
        <v>410</v>
      </c>
      <c r="E251" s="216" t="s">
        <v>329</v>
      </c>
      <c r="F251" s="289" t="s">
        <v>327</v>
      </c>
      <c r="G251" s="291" t="s">
        <v>410</v>
      </c>
      <c r="H251" s="291"/>
      <c r="I251" s="217" t="s">
        <v>329</v>
      </c>
    </row>
    <row r="252" spans="1:9" ht="14.25">
      <c r="A252" s="288"/>
      <c r="B252" s="289"/>
      <c r="C252" s="289"/>
      <c r="D252" s="216" t="s">
        <v>330</v>
      </c>
      <c r="E252" s="216"/>
      <c r="F252" s="289"/>
      <c r="G252" s="291" t="s">
        <v>330</v>
      </c>
      <c r="H252" s="291"/>
      <c r="I252" s="217"/>
    </row>
    <row r="253" spans="1:9" ht="14.25">
      <c r="A253" s="288"/>
      <c r="B253" s="289"/>
      <c r="C253" s="289"/>
      <c r="D253" s="216" t="s">
        <v>331</v>
      </c>
      <c r="E253" s="216"/>
      <c r="F253" s="289"/>
      <c r="G253" s="291" t="s">
        <v>331</v>
      </c>
      <c r="H253" s="291"/>
      <c r="I253" s="217"/>
    </row>
    <row r="254" spans="1:9" ht="14.25">
      <c r="A254" s="288"/>
      <c r="B254" s="289"/>
      <c r="C254" s="289" t="s">
        <v>332</v>
      </c>
      <c r="D254" s="216" t="s">
        <v>333</v>
      </c>
      <c r="E254" s="216"/>
      <c r="F254" s="289" t="s">
        <v>332</v>
      </c>
      <c r="G254" s="291" t="s">
        <v>333</v>
      </c>
      <c r="H254" s="291"/>
      <c r="I254" s="217"/>
    </row>
    <row r="255" spans="1:9" ht="14.25">
      <c r="A255" s="288"/>
      <c r="B255" s="289"/>
      <c r="C255" s="289"/>
      <c r="D255" s="216" t="s">
        <v>330</v>
      </c>
      <c r="E255" s="216"/>
      <c r="F255" s="289"/>
      <c r="G255" s="291" t="s">
        <v>330</v>
      </c>
      <c r="H255" s="291"/>
      <c r="I255" s="217"/>
    </row>
    <row r="256" spans="1:9" ht="14.25">
      <c r="A256" s="288"/>
      <c r="B256" s="289"/>
      <c r="C256" s="289"/>
      <c r="D256" s="216" t="s">
        <v>331</v>
      </c>
      <c r="E256" s="216"/>
      <c r="F256" s="289"/>
      <c r="G256" s="291" t="s">
        <v>331</v>
      </c>
      <c r="H256" s="291"/>
      <c r="I256" s="217"/>
    </row>
    <row r="257" spans="1:9" ht="14.25">
      <c r="A257" s="288"/>
      <c r="B257" s="289"/>
      <c r="C257" s="289" t="s">
        <v>334</v>
      </c>
      <c r="D257" s="216" t="s">
        <v>333</v>
      </c>
      <c r="E257" s="216"/>
      <c r="F257" s="289" t="s">
        <v>334</v>
      </c>
      <c r="G257" s="291" t="s">
        <v>333</v>
      </c>
      <c r="H257" s="291"/>
      <c r="I257" s="217"/>
    </row>
    <row r="258" spans="1:9" ht="14.25">
      <c r="A258" s="288"/>
      <c r="B258" s="289"/>
      <c r="C258" s="289"/>
      <c r="D258" s="216" t="s">
        <v>330</v>
      </c>
      <c r="E258" s="216"/>
      <c r="F258" s="289"/>
      <c r="G258" s="291" t="s">
        <v>330</v>
      </c>
      <c r="H258" s="291"/>
      <c r="I258" s="217"/>
    </row>
    <row r="259" spans="1:9" ht="14.25">
      <c r="A259" s="288"/>
      <c r="B259" s="289"/>
      <c r="C259" s="289"/>
      <c r="D259" s="216" t="s">
        <v>331</v>
      </c>
      <c r="E259" s="216"/>
      <c r="F259" s="289"/>
      <c r="G259" s="291" t="s">
        <v>331</v>
      </c>
      <c r="H259" s="291"/>
      <c r="I259" s="217"/>
    </row>
    <row r="260" spans="1:9" ht="14.25">
      <c r="A260" s="288"/>
      <c r="B260" s="289"/>
      <c r="C260" s="289" t="s">
        <v>335</v>
      </c>
      <c r="D260" s="216" t="s">
        <v>333</v>
      </c>
      <c r="E260" s="216"/>
      <c r="F260" s="289" t="s">
        <v>335</v>
      </c>
      <c r="G260" s="291" t="s">
        <v>333</v>
      </c>
      <c r="H260" s="291"/>
      <c r="I260" s="217"/>
    </row>
    <row r="261" spans="1:9" ht="14.25">
      <c r="A261" s="288"/>
      <c r="B261" s="289"/>
      <c r="C261" s="289"/>
      <c r="D261" s="216" t="s">
        <v>330</v>
      </c>
      <c r="E261" s="216"/>
      <c r="F261" s="289"/>
      <c r="G261" s="291" t="s">
        <v>330</v>
      </c>
      <c r="H261" s="291"/>
      <c r="I261" s="217"/>
    </row>
    <row r="262" spans="1:9" ht="14.25">
      <c r="A262" s="288"/>
      <c r="B262" s="289"/>
      <c r="C262" s="289"/>
      <c r="D262" s="216" t="s">
        <v>331</v>
      </c>
      <c r="E262" s="216"/>
      <c r="F262" s="289"/>
      <c r="G262" s="291" t="s">
        <v>331</v>
      </c>
      <c r="H262" s="291"/>
      <c r="I262" s="217"/>
    </row>
    <row r="263" spans="1:9" ht="14.25">
      <c r="A263" s="288"/>
      <c r="B263" s="289"/>
      <c r="C263" s="214" t="s">
        <v>336</v>
      </c>
      <c r="D263" s="216"/>
      <c r="E263" s="214"/>
      <c r="F263" s="214" t="s">
        <v>336</v>
      </c>
      <c r="G263" s="291"/>
      <c r="H263" s="291"/>
      <c r="I263" s="217"/>
    </row>
    <row r="264" spans="1:9" ht="14.25">
      <c r="A264" s="288"/>
      <c r="B264" s="289" t="s">
        <v>337</v>
      </c>
      <c r="C264" s="289" t="s">
        <v>338</v>
      </c>
      <c r="D264" s="216" t="s">
        <v>333</v>
      </c>
      <c r="E264" s="216"/>
      <c r="F264" s="289" t="s">
        <v>338</v>
      </c>
      <c r="G264" s="291" t="s">
        <v>333</v>
      </c>
      <c r="H264" s="291"/>
      <c r="I264" s="217"/>
    </row>
    <row r="265" spans="1:9" ht="14.25">
      <c r="A265" s="288"/>
      <c r="B265" s="289"/>
      <c r="C265" s="289"/>
      <c r="D265" s="216" t="s">
        <v>330</v>
      </c>
      <c r="E265" s="216"/>
      <c r="F265" s="289"/>
      <c r="G265" s="291" t="s">
        <v>330</v>
      </c>
      <c r="H265" s="291"/>
      <c r="I265" s="217"/>
    </row>
    <row r="266" spans="1:9" ht="16.5" customHeight="1">
      <c r="A266" s="288"/>
      <c r="B266" s="289"/>
      <c r="C266" s="289"/>
      <c r="D266" s="216" t="s">
        <v>331</v>
      </c>
      <c r="E266" s="216"/>
      <c r="F266" s="289"/>
      <c r="G266" s="291" t="s">
        <v>331</v>
      </c>
      <c r="H266" s="291"/>
      <c r="I266" s="217"/>
    </row>
    <row r="267" spans="1:9" ht="15" customHeight="1">
      <c r="A267" s="288"/>
      <c r="B267" s="289"/>
      <c r="C267" s="289" t="s">
        <v>339</v>
      </c>
      <c r="D267" s="216" t="s">
        <v>333</v>
      </c>
      <c r="E267" s="216"/>
      <c r="F267" s="289" t="s">
        <v>339</v>
      </c>
      <c r="G267" s="291" t="s">
        <v>333</v>
      </c>
      <c r="H267" s="291"/>
      <c r="I267" s="217"/>
    </row>
    <row r="268" spans="1:9" ht="18" customHeight="1">
      <c r="A268" s="288"/>
      <c r="B268" s="289"/>
      <c r="C268" s="289"/>
      <c r="D268" s="216" t="s">
        <v>330</v>
      </c>
      <c r="E268" s="216"/>
      <c r="F268" s="289"/>
      <c r="G268" s="291" t="s">
        <v>330</v>
      </c>
      <c r="H268" s="291"/>
      <c r="I268" s="217"/>
    </row>
    <row r="269" spans="1:9" ht="16.5" customHeight="1">
      <c r="A269" s="288"/>
      <c r="B269" s="289"/>
      <c r="C269" s="289"/>
      <c r="D269" s="216" t="s">
        <v>331</v>
      </c>
      <c r="E269" s="216"/>
      <c r="F269" s="289"/>
      <c r="G269" s="291" t="s">
        <v>331</v>
      </c>
      <c r="H269" s="291"/>
      <c r="I269" s="217"/>
    </row>
    <row r="270" spans="1:9" ht="14.25">
      <c r="A270" s="288"/>
      <c r="B270" s="289"/>
      <c r="C270" s="289" t="s">
        <v>340</v>
      </c>
      <c r="D270" s="216" t="s">
        <v>333</v>
      </c>
      <c r="E270" s="216"/>
      <c r="F270" s="289" t="s">
        <v>340</v>
      </c>
      <c r="G270" s="291" t="s">
        <v>333</v>
      </c>
      <c r="H270" s="291"/>
      <c r="I270" s="217"/>
    </row>
    <row r="271" spans="1:9" ht="14.25">
      <c r="A271" s="288"/>
      <c r="B271" s="289"/>
      <c r="C271" s="289"/>
      <c r="D271" s="216" t="s">
        <v>330</v>
      </c>
      <c r="E271" s="216"/>
      <c r="F271" s="289"/>
      <c r="G271" s="291" t="s">
        <v>330</v>
      </c>
      <c r="H271" s="291"/>
      <c r="I271" s="217"/>
    </row>
    <row r="272" spans="1:9" ht="14.25">
      <c r="A272" s="288"/>
      <c r="B272" s="289"/>
      <c r="C272" s="289"/>
      <c r="D272" s="216" t="s">
        <v>331</v>
      </c>
      <c r="E272" s="216"/>
      <c r="F272" s="289"/>
      <c r="G272" s="291" t="s">
        <v>331</v>
      </c>
      <c r="H272" s="291"/>
      <c r="I272" s="217"/>
    </row>
    <row r="273" spans="1:9" ht="14.25">
      <c r="A273" s="288"/>
      <c r="B273" s="289"/>
      <c r="C273" s="289" t="s">
        <v>341</v>
      </c>
      <c r="D273" s="216" t="s">
        <v>333</v>
      </c>
      <c r="E273" s="216"/>
      <c r="F273" s="289" t="s">
        <v>341</v>
      </c>
      <c r="G273" s="291" t="s">
        <v>333</v>
      </c>
      <c r="H273" s="291"/>
      <c r="I273" s="217"/>
    </row>
    <row r="274" spans="1:9" ht="14.25">
      <c r="A274" s="288"/>
      <c r="B274" s="289"/>
      <c r="C274" s="289"/>
      <c r="D274" s="216" t="s">
        <v>330</v>
      </c>
      <c r="E274" s="216"/>
      <c r="F274" s="289"/>
      <c r="G274" s="291" t="s">
        <v>330</v>
      </c>
      <c r="H274" s="291"/>
      <c r="I274" s="217"/>
    </row>
    <row r="275" spans="1:9" ht="14.25">
      <c r="A275" s="288"/>
      <c r="B275" s="289"/>
      <c r="C275" s="289"/>
      <c r="D275" s="216" t="s">
        <v>331</v>
      </c>
      <c r="E275" s="216"/>
      <c r="F275" s="289"/>
      <c r="G275" s="291" t="s">
        <v>331</v>
      </c>
      <c r="H275" s="291"/>
      <c r="I275" s="217"/>
    </row>
    <row r="276" spans="1:9" ht="14.25">
      <c r="A276" s="288"/>
      <c r="B276" s="289"/>
      <c r="C276" s="214" t="s">
        <v>336</v>
      </c>
      <c r="D276" s="216"/>
      <c r="E276" s="216"/>
      <c r="F276" s="214" t="s">
        <v>336</v>
      </c>
      <c r="G276" s="291"/>
      <c r="H276" s="291"/>
      <c r="I276" s="217"/>
    </row>
    <row r="277" spans="1:9" ht="45">
      <c r="A277" s="288"/>
      <c r="B277" s="289" t="s">
        <v>342</v>
      </c>
      <c r="C277" s="289" t="s">
        <v>343</v>
      </c>
      <c r="D277" s="216" t="s">
        <v>344</v>
      </c>
      <c r="E277" s="214" t="s">
        <v>329</v>
      </c>
      <c r="F277" s="289" t="s">
        <v>343</v>
      </c>
      <c r="G277" s="291" t="s">
        <v>344</v>
      </c>
      <c r="H277" s="291"/>
      <c r="I277" s="217" t="s">
        <v>329</v>
      </c>
    </row>
    <row r="278" spans="1:9" ht="22.5">
      <c r="A278" s="288"/>
      <c r="B278" s="289"/>
      <c r="C278" s="289"/>
      <c r="D278" s="216" t="s">
        <v>345</v>
      </c>
      <c r="E278" s="214" t="s">
        <v>329</v>
      </c>
      <c r="F278" s="289"/>
      <c r="G278" s="291" t="s">
        <v>345</v>
      </c>
      <c r="H278" s="291"/>
      <c r="I278" s="217" t="s">
        <v>329</v>
      </c>
    </row>
    <row r="279" spans="1:9" ht="14.25">
      <c r="A279" s="288"/>
      <c r="B279" s="289"/>
      <c r="C279" s="289"/>
      <c r="D279" s="216" t="s">
        <v>331</v>
      </c>
      <c r="E279" s="214"/>
      <c r="F279" s="289"/>
      <c r="G279" s="291" t="s">
        <v>331</v>
      </c>
      <c r="H279" s="291"/>
      <c r="I279" s="217"/>
    </row>
    <row r="280" spans="1:9" ht="14.25">
      <c r="A280" s="299"/>
      <c r="B280" s="298"/>
      <c r="C280" s="218" t="s">
        <v>336</v>
      </c>
      <c r="D280" s="219"/>
      <c r="E280" s="218"/>
      <c r="F280" s="218" t="s">
        <v>336</v>
      </c>
      <c r="G280" s="296"/>
      <c r="H280" s="296"/>
      <c r="I280" s="220"/>
    </row>
    <row r="281" spans="1:9" ht="19.5" customHeight="1">
      <c r="A281" s="284" t="s">
        <v>307</v>
      </c>
      <c r="B281" s="284"/>
      <c r="C281" s="284"/>
      <c r="D281" s="284"/>
      <c r="E281" s="284"/>
      <c r="F281" s="284"/>
      <c r="G281" s="284"/>
      <c r="H281" s="284"/>
      <c r="I281" s="284"/>
    </row>
    <row r="282" spans="1:9" ht="14.25">
      <c r="A282" s="211"/>
      <c r="B282" s="212"/>
      <c r="C282" s="212"/>
      <c r="D282" s="212"/>
      <c r="I282" s="213" t="s">
        <v>308</v>
      </c>
    </row>
    <row r="283" spans="1:9" ht="21.75" customHeight="1">
      <c r="A283" s="285" t="s">
        <v>17</v>
      </c>
      <c r="B283" s="286"/>
      <c r="C283" s="286"/>
      <c r="D283" s="286" t="s">
        <v>411</v>
      </c>
      <c r="E283" s="286"/>
      <c r="F283" s="286"/>
      <c r="G283" s="286"/>
      <c r="H283" s="286"/>
      <c r="I283" s="287"/>
    </row>
    <row r="284" spans="1:9" ht="19.5" customHeight="1">
      <c r="A284" s="288" t="s">
        <v>310</v>
      </c>
      <c r="B284" s="289"/>
      <c r="C284" s="289"/>
      <c r="D284" s="289"/>
      <c r="E284" s="289"/>
      <c r="F284" s="289" t="s">
        <v>1</v>
      </c>
      <c r="G284" s="289"/>
      <c r="H284" s="289" t="s">
        <v>311</v>
      </c>
      <c r="I284" s="290"/>
    </row>
    <row r="285" spans="1:9" ht="21.75" customHeight="1">
      <c r="A285" s="288" t="s">
        <v>312</v>
      </c>
      <c r="B285" s="300"/>
      <c r="C285" s="300"/>
      <c r="D285" s="216" t="s">
        <v>313</v>
      </c>
      <c r="E285" s="216">
        <v>100</v>
      </c>
      <c r="F285" s="291" t="s">
        <v>314</v>
      </c>
      <c r="G285" s="291"/>
      <c r="H285" s="292">
        <v>100</v>
      </c>
      <c r="I285" s="293"/>
    </row>
    <row r="286" spans="1:9" ht="22.5">
      <c r="A286" s="301"/>
      <c r="B286" s="300"/>
      <c r="C286" s="300"/>
      <c r="D286" s="216" t="s">
        <v>315</v>
      </c>
      <c r="E286" s="216">
        <v>100</v>
      </c>
      <c r="F286" s="291" t="s">
        <v>315</v>
      </c>
      <c r="G286" s="291"/>
      <c r="H286" s="292">
        <v>100</v>
      </c>
      <c r="I286" s="293"/>
    </row>
    <row r="287" spans="1:9" ht="22.5">
      <c r="A287" s="301"/>
      <c r="B287" s="300"/>
      <c r="C287" s="300"/>
      <c r="D287" s="216" t="s">
        <v>316</v>
      </c>
      <c r="E287" s="216"/>
      <c r="F287" s="291" t="s">
        <v>316</v>
      </c>
      <c r="G287" s="291"/>
      <c r="H287" s="292"/>
      <c r="I287" s="293"/>
    </row>
    <row r="288" spans="1:9" ht="22.5" customHeight="1">
      <c r="A288" s="288" t="s">
        <v>317</v>
      </c>
      <c r="B288" s="289" t="s">
        <v>318</v>
      </c>
      <c r="C288" s="289"/>
      <c r="D288" s="289"/>
      <c r="E288" s="289"/>
      <c r="F288" s="289" t="s">
        <v>319</v>
      </c>
      <c r="G288" s="289"/>
      <c r="H288" s="289"/>
      <c r="I288" s="290"/>
    </row>
    <row r="289" spans="1:9" ht="57" customHeight="1">
      <c r="A289" s="288"/>
      <c r="B289" s="294" t="s">
        <v>320</v>
      </c>
      <c r="C289" s="294"/>
      <c r="D289" s="294"/>
      <c r="E289" s="294"/>
      <c r="F289" s="294" t="s">
        <v>412</v>
      </c>
      <c r="G289" s="294"/>
      <c r="H289" s="294"/>
      <c r="I289" s="295"/>
    </row>
    <row r="290" spans="1:9" ht="22.5">
      <c r="A290" s="288" t="s">
        <v>321</v>
      </c>
      <c r="B290" s="214" t="s">
        <v>322</v>
      </c>
      <c r="C290" s="214" t="s">
        <v>323</v>
      </c>
      <c r="D290" s="214" t="s">
        <v>324</v>
      </c>
      <c r="E290" s="214" t="s">
        <v>325</v>
      </c>
      <c r="F290" s="214" t="s">
        <v>323</v>
      </c>
      <c r="G290" s="289" t="s">
        <v>324</v>
      </c>
      <c r="H290" s="289"/>
      <c r="I290" s="215" t="s">
        <v>325</v>
      </c>
    </row>
    <row r="291" spans="1:9" ht="22.5">
      <c r="A291" s="288"/>
      <c r="B291" s="289" t="s">
        <v>326</v>
      </c>
      <c r="C291" s="289" t="s">
        <v>327</v>
      </c>
      <c r="D291" s="216" t="s">
        <v>413</v>
      </c>
      <c r="E291" s="216" t="s">
        <v>329</v>
      </c>
      <c r="F291" s="289" t="s">
        <v>327</v>
      </c>
      <c r="G291" s="291" t="s">
        <v>413</v>
      </c>
      <c r="H291" s="291"/>
      <c r="I291" s="217" t="s">
        <v>329</v>
      </c>
    </row>
    <row r="292" spans="1:9" ht="18" customHeight="1">
      <c r="A292" s="288"/>
      <c r="B292" s="289"/>
      <c r="C292" s="289"/>
      <c r="D292" s="216" t="s">
        <v>330</v>
      </c>
      <c r="E292" s="216"/>
      <c r="F292" s="289"/>
      <c r="G292" s="291" t="s">
        <v>330</v>
      </c>
      <c r="H292" s="291"/>
      <c r="I292" s="217"/>
    </row>
    <row r="293" spans="1:9" ht="14.25">
      <c r="A293" s="288"/>
      <c r="B293" s="289"/>
      <c r="C293" s="289"/>
      <c r="D293" s="216" t="s">
        <v>331</v>
      </c>
      <c r="E293" s="216"/>
      <c r="F293" s="289"/>
      <c r="G293" s="291" t="s">
        <v>331</v>
      </c>
      <c r="H293" s="291"/>
      <c r="I293" s="217"/>
    </row>
    <row r="294" spans="1:9" ht="16.5" customHeight="1">
      <c r="A294" s="288"/>
      <c r="B294" s="289"/>
      <c r="C294" s="289" t="s">
        <v>332</v>
      </c>
      <c r="D294" s="216" t="s">
        <v>333</v>
      </c>
      <c r="E294" s="216"/>
      <c r="F294" s="289" t="s">
        <v>332</v>
      </c>
      <c r="G294" s="291" t="s">
        <v>333</v>
      </c>
      <c r="H294" s="291"/>
      <c r="I294" s="217"/>
    </row>
    <row r="295" spans="1:9" ht="15" customHeight="1">
      <c r="A295" s="288"/>
      <c r="B295" s="289"/>
      <c r="C295" s="289"/>
      <c r="D295" s="216" t="s">
        <v>330</v>
      </c>
      <c r="E295" s="216"/>
      <c r="F295" s="289"/>
      <c r="G295" s="291" t="s">
        <v>330</v>
      </c>
      <c r="H295" s="291"/>
      <c r="I295" s="217"/>
    </row>
    <row r="296" spans="1:9" ht="14.25">
      <c r="A296" s="288"/>
      <c r="B296" s="289"/>
      <c r="C296" s="289"/>
      <c r="D296" s="216" t="s">
        <v>331</v>
      </c>
      <c r="E296" s="216"/>
      <c r="F296" s="289"/>
      <c r="G296" s="291" t="s">
        <v>331</v>
      </c>
      <c r="H296" s="291"/>
      <c r="I296" s="217"/>
    </row>
    <row r="297" spans="1:9" ht="16.5" customHeight="1">
      <c r="A297" s="288"/>
      <c r="B297" s="289"/>
      <c r="C297" s="289" t="s">
        <v>334</v>
      </c>
      <c r="D297" s="216" t="s">
        <v>333</v>
      </c>
      <c r="E297" s="216"/>
      <c r="F297" s="289" t="s">
        <v>334</v>
      </c>
      <c r="G297" s="291" t="s">
        <v>333</v>
      </c>
      <c r="H297" s="291"/>
      <c r="I297" s="217"/>
    </row>
    <row r="298" spans="1:9" ht="14.25">
      <c r="A298" s="288"/>
      <c r="B298" s="289"/>
      <c r="C298" s="289"/>
      <c r="D298" s="216" t="s">
        <v>330</v>
      </c>
      <c r="E298" s="216"/>
      <c r="F298" s="289"/>
      <c r="G298" s="291" t="s">
        <v>330</v>
      </c>
      <c r="H298" s="291"/>
      <c r="I298" s="217"/>
    </row>
    <row r="299" spans="1:9" ht="14.25">
      <c r="A299" s="288"/>
      <c r="B299" s="289"/>
      <c r="C299" s="289"/>
      <c r="D299" s="216" t="s">
        <v>331</v>
      </c>
      <c r="E299" s="216"/>
      <c r="F299" s="289"/>
      <c r="G299" s="291" t="s">
        <v>331</v>
      </c>
      <c r="H299" s="291"/>
      <c r="I299" s="217"/>
    </row>
    <row r="300" spans="1:9" ht="18" customHeight="1">
      <c r="A300" s="288"/>
      <c r="B300" s="289"/>
      <c r="C300" s="289" t="s">
        <v>335</v>
      </c>
      <c r="D300" s="216" t="s">
        <v>333</v>
      </c>
      <c r="E300" s="216"/>
      <c r="F300" s="289" t="s">
        <v>335</v>
      </c>
      <c r="G300" s="291" t="s">
        <v>333</v>
      </c>
      <c r="H300" s="291"/>
      <c r="I300" s="217"/>
    </row>
    <row r="301" spans="1:9" ht="16.5" customHeight="1">
      <c r="A301" s="288"/>
      <c r="B301" s="289"/>
      <c r="C301" s="289"/>
      <c r="D301" s="216" t="s">
        <v>330</v>
      </c>
      <c r="E301" s="216"/>
      <c r="F301" s="289"/>
      <c r="G301" s="291" t="s">
        <v>330</v>
      </c>
      <c r="H301" s="291"/>
      <c r="I301" s="217"/>
    </row>
    <row r="302" spans="1:9" ht="18" customHeight="1">
      <c r="A302" s="288"/>
      <c r="B302" s="289"/>
      <c r="C302" s="289"/>
      <c r="D302" s="216" t="s">
        <v>331</v>
      </c>
      <c r="E302" s="216"/>
      <c r="F302" s="289"/>
      <c r="G302" s="291" t="s">
        <v>331</v>
      </c>
      <c r="H302" s="291"/>
      <c r="I302" s="217"/>
    </row>
    <row r="303" spans="1:9" ht="12" customHeight="1">
      <c r="A303" s="288"/>
      <c r="B303" s="289"/>
      <c r="C303" s="214" t="s">
        <v>336</v>
      </c>
      <c r="D303" s="216"/>
      <c r="E303" s="214"/>
      <c r="F303" s="214" t="s">
        <v>336</v>
      </c>
      <c r="G303" s="291"/>
      <c r="H303" s="291"/>
      <c r="I303" s="217"/>
    </row>
    <row r="304" spans="1:9" ht="14.25">
      <c r="A304" s="288"/>
      <c r="B304" s="289" t="s">
        <v>337</v>
      </c>
      <c r="C304" s="289" t="s">
        <v>338</v>
      </c>
      <c r="D304" s="216" t="s">
        <v>333</v>
      </c>
      <c r="E304" s="216"/>
      <c r="F304" s="289" t="s">
        <v>338</v>
      </c>
      <c r="G304" s="291" t="s">
        <v>333</v>
      </c>
      <c r="H304" s="291"/>
      <c r="I304" s="217"/>
    </row>
    <row r="305" spans="1:9" ht="14.25">
      <c r="A305" s="288"/>
      <c r="B305" s="289"/>
      <c r="C305" s="289"/>
      <c r="D305" s="216" t="s">
        <v>330</v>
      </c>
      <c r="E305" s="216"/>
      <c r="F305" s="289"/>
      <c r="G305" s="291" t="s">
        <v>330</v>
      </c>
      <c r="H305" s="291"/>
      <c r="I305" s="217"/>
    </row>
    <row r="306" spans="1:9" ht="14.25">
      <c r="A306" s="288"/>
      <c r="B306" s="289"/>
      <c r="C306" s="289"/>
      <c r="D306" s="216" t="s">
        <v>331</v>
      </c>
      <c r="E306" s="216"/>
      <c r="F306" s="289"/>
      <c r="G306" s="291" t="s">
        <v>331</v>
      </c>
      <c r="H306" s="291"/>
      <c r="I306" s="217"/>
    </row>
    <row r="307" spans="1:9" ht="14.25">
      <c r="A307" s="288"/>
      <c r="B307" s="289"/>
      <c r="C307" s="289" t="s">
        <v>339</v>
      </c>
      <c r="D307" s="216" t="s">
        <v>333</v>
      </c>
      <c r="E307" s="216"/>
      <c r="F307" s="289" t="s">
        <v>339</v>
      </c>
      <c r="G307" s="291" t="s">
        <v>333</v>
      </c>
      <c r="H307" s="291"/>
      <c r="I307" s="217"/>
    </row>
    <row r="308" spans="1:9" ht="14.25">
      <c r="A308" s="288"/>
      <c r="B308" s="289"/>
      <c r="C308" s="289"/>
      <c r="D308" s="216" t="s">
        <v>330</v>
      </c>
      <c r="E308" s="216"/>
      <c r="F308" s="289"/>
      <c r="G308" s="291" t="s">
        <v>330</v>
      </c>
      <c r="H308" s="291"/>
      <c r="I308" s="217"/>
    </row>
    <row r="309" spans="1:9" ht="14.25">
      <c r="A309" s="288"/>
      <c r="B309" s="289"/>
      <c r="C309" s="289"/>
      <c r="D309" s="216" t="s">
        <v>331</v>
      </c>
      <c r="E309" s="216"/>
      <c r="F309" s="289"/>
      <c r="G309" s="291" t="s">
        <v>331</v>
      </c>
      <c r="H309" s="291"/>
      <c r="I309" s="217"/>
    </row>
    <row r="310" spans="1:9" ht="14.25">
      <c r="A310" s="288"/>
      <c r="B310" s="289"/>
      <c r="C310" s="289" t="s">
        <v>340</v>
      </c>
      <c r="D310" s="216" t="s">
        <v>333</v>
      </c>
      <c r="E310" s="216"/>
      <c r="F310" s="289" t="s">
        <v>340</v>
      </c>
      <c r="G310" s="291" t="s">
        <v>333</v>
      </c>
      <c r="H310" s="291"/>
      <c r="I310" s="217"/>
    </row>
    <row r="311" spans="1:9" ht="14.25">
      <c r="A311" s="288"/>
      <c r="B311" s="289"/>
      <c r="C311" s="289"/>
      <c r="D311" s="216" t="s">
        <v>330</v>
      </c>
      <c r="E311" s="216"/>
      <c r="F311" s="289"/>
      <c r="G311" s="291" t="s">
        <v>330</v>
      </c>
      <c r="H311" s="291"/>
      <c r="I311" s="217"/>
    </row>
    <row r="312" spans="1:9" ht="21.75" customHeight="1">
      <c r="A312" s="288"/>
      <c r="B312" s="289"/>
      <c r="C312" s="289"/>
      <c r="D312" s="216" t="s">
        <v>331</v>
      </c>
      <c r="E312" s="216"/>
      <c r="F312" s="289"/>
      <c r="G312" s="291" t="s">
        <v>331</v>
      </c>
      <c r="H312" s="291"/>
      <c r="I312" s="217"/>
    </row>
    <row r="313" spans="1:9" ht="14.25">
      <c r="A313" s="288"/>
      <c r="B313" s="289"/>
      <c r="C313" s="289" t="s">
        <v>341</v>
      </c>
      <c r="D313" s="216" t="s">
        <v>333</v>
      </c>
      <c r="E313" s="216"/>
      <c r="F313" s="289" t="s">
        <v>341</v>
      </c>
      <c r="G313" s="291" t="s">
        <v>333</v>
      </c>
      <c r="H313" s="291"/>
      <c r="I313" s="217"/>
    </row>
    <row r="314" spans="1:9" ht="14.25">
      <c r="A314" s="288"/>
      <c r="B314" s="289"/>
      <c r="C314" s="289"/>
      <c r="D314" s="216" t="s">
        <v>330</v>
      </c>
      <c r="E314" s="216"/>
      <c r="F314" s="289"/>
      <c r="G314" s="291" t="s">
        <v>330</v>
      </c>
      <c r="H314" s="291"/>
      <c r="I314" s="217"/>
    </row>
    <row r="315" spans="1:9" ht="14.25">
      <c r="A315" s="288"/>
      <c r="B315" s="289"/>
      <c r="C315" s="289"/>
      <c r="D315" s="216" t="s">
        <v>331</v>
      </c>
      <c r="E315" s="216"/>
      <c r="F315" s="289"/>
      <c r="G315" s="291" t="s">
        <v>331</v>
      </c>
      <c r="H315" s="291"/>
      <c r="I315" s="217"/>
    </row>
    <row r="316" spans="1:9" ht="14.25">
      <c r="A316" s="288"/>
      <c r="B316" s="289"/>
      <c r="C316" s="214" t="s">
        <v>336</v>
      </c>
      <c r="D316" s="216"/>
      <c r="E316" s="216"/>
      <c r="F316" s="214" t="s">
        <v>336</v>
      </c>
      <c r="G316" s="291"/>
      <c r="H316" s="291"/>
      <c r="I316" s="217"/>
    </row>
    <row r="317" spans="1:9" ht="45">
      <c r="A317" s="288"/>
      <c r="B317" s="289" t="s">
        <v>342</v>
      </c>
      <c r="C317" s="289" t="s">
        <v>343</v>
      </c>
      <c r="D317" s="216" t="s">
        <v>344</v>
      </c>
      <c r="E317" s="214" t="s">
        <v>329</v>
      </c>
      <c r="F317" s="289" t="s">
        <v>343</v>
      </c>
      <c r="G317" s="291" t="s">
        <v>344</v>
      </c>
      <c r="H317" s="291"/>
      <c r="I317" s="217" t="s">
        <v>329</v>
      </c>
    </row>
    <row r="318" spans="1:9" ht="22.5">
      <c r="A318" s="288"/>
      <c r="B318" s="289"/>
      <c r="C318" s="289"/>
      <c r="D318" s="216" t="s">
        <v>345</v>
      </c>
      <c r="E318" s="214" t="s">
        <v>329</v>
      </c>
      <c r="F318" s="289"/>
      <c r="G318" s="291" t="s">
        <v>345</v>
      </c>
      <c r="H318" s="291"/>
      <c r="I318" s="217" t="s">
        <v>329</v>
      </c>
    </row>
    <row r="319" spans="1:9" ht="14.25">
      <c r="A319" s="288"/>
      <c r="B319" s="289"/>
      <c r="C319" s="289"/>
      <c r="D319" s="216" t="s">
        <v>331</v>
      </c>
      <c r="E319" s="214"/>
      <c r="F319" s="289"/>
      <c r="G319" s="291" t="s">
        <v>331</v>
      </c>
      <c r="H319" s="291"/>
      <c r="I319" s="217"/>
    </row>
    <row r="320" spans="1:9" ht="14.25">
      <c r="A320" s="299"/>
      <c r="B320" s="298"/>
      <c r="C320" s="218" t="s">
        <v>336</v>
      </c>
      <c r="D320" s="219"/>
      <c r="E320" s="218"/>
      <c r="F320" s="218" t="s">
        <v>336</v>
      </c>
      <c r="G320" s="296"/>
      <c r="H320" s="296"/>
      <c r="I320" s="220"/>
    </row>
    <row r="358" ht="85.5" customHeight="1"/>
    <row r="404" ht="82.5" customHeight="1"/>
  </sheetData>
  <sheetProtection/>
  <mergeCells count="576">
    <mergeCell ref="F317:F319"/>
    <mergeCell ref="A5:C7"/>
    <mergeCell ref="A45:C47"/>
    <mergeCell ref="A85:C87"/>
    <mergeCell ref="A125:C127"/>
    <mergeCell ref="A165:C167"/>
    <mergeCell ref="A205:C207"/>
    <mergeCell ref="A245:C247"/>
    <mergeCell ref="A285:C287"/>
    <mergeCell ref="F304:F306"/>
    <mergeCell ref="F313:F315"/>
    <mergeCell ref="F270:F272"/>
    <mergeCell ref="F273:F275"/>
    <mergeCell ref="F277:F279"/>
    <mergeCell ref="F291:F293"/>
    <mergeCell ref="F289:I289"/>
    <mergeCell ref="G290:H290"/>
    <mergeCell ref="G291:H291"/>
    <mergeCell ref="G310:H310"/>
    <mergeCell ref="G311:H311"/>
    <mergeCell ref="F257:F259"/>
    <mergeCell ref="F260:F262"/>
    <mergeCell ref="F264:F266"/>
    <mergeCell ref="F267:F269"/>
    <mergeCell ref="F307:F309"/>
    <mergeCell ref="F310:F312"/>
    <mergeCell ref="F294:F296"/>
    <mergeCell ref="F297:F299"/>
    <mergeCell ref="F300:F302"/>
    <mergeCell ref="F287:G287"/>
    <mergeCell ref="F233:F235"/>
    <mergeCell ref="F237:F239"/>
    <mergeCell ref="F251:F253"/>
    <mergeCell ref="F254:F256"/>
    <mergeCell ref="F249:I249"/>
    <mergeCell ref="G250:H250"/>
    <mergeCell ref="G251:H251"/>
    <mergeCell ref="F247:G247"/>
    <mergeCell ref="H247:I247"/>
    <mergeCell ref="F248:I248"/>
    <mergeCell ref="F193:F195"/>
    <mergeCell ref="F197:F199"/>
    <mergeCell ref="F220:F222"/>
    <mergeCell ref="F224:F226"/>
    <mergeCell ref="F227:F229"/>
    <mergeCell ref="F230:F232"/>
    <mergeCell ref="F217:F219"/>
    <mergeCell ref="F211:F213"/>
    <mergeCell ref="F214:F216"/>
    <mergeCell ref="F205:G205"/>
    <mergeCell ref="F174:F176"/>
    <mergeCell ref="F177:F179"/>
    <mergeCell ref="F180:F182"/>
    <mergeCell ref="F184:F186"/>
    <mergeCell ref="F187:F189"/>
    <mergeCell ref="F190:F192"/>
    <mergeCell ref="F157:F159"/>
    <mergeCell ref="F171:F173"/>
    <mergeCell ref="F169:I169"/>
    <mergeCell ref="G170:H170"/>
    <mergeCell ref="G171:H171"/>
    <mergeCell ref="F167:G167"/>
    <mergeCell ref="H167:I167"/>
    <mergeCell ref="F168:I168"/>
    <mergeCell ref="G173:H173"/>
    <mergeCell ref="G172:H172"/>
    <mergeCell ref="F137:F139"/>
    <mergeCell ref="F140:F142"/>
    <mergeCell ref="F144:F146"/>
    <mergeCell ref="F147:F149"/>
    <mergeCell ref="F150:F152"/>
    <mergeCell ref="F153:F155"/>
    <mergeCell ref="F100:F102"/>
    <mergeCell ref="F104:F106"/>
    <mergeCell ref="F107:F109"/>
    <mergeCell ref="F110:F112"/>
    <mergeCell ref="F113:F115"/>
    <mergeCell ref="F117:F119"/>
    <mergeCell ref="F70:F72"/>
    <mergeCell ref="F73:F75"/>
    <mergeCell ref="F77:F79"/>
    <mergeCell ref="F94:F96"/>
    <mergeCell ref="F97:F99"/>
    <mergeCell ref="F88:I88"/>
    <mergeCell ref="F89:I89"/>
    <mergeCell ref="G90:H90"/>
    <mergeCell ref="G91:H91"/>
    <mergeCell ref="F64:F66"/>
    <mergeCell ref="F48:I48"/>
    <mergeCell ref="F49:I49"/>
    <mergeCell ref="G50:H50"/>
    <mergeCell ref="G51:H51"/>
    <mergeCell ref="F67:F69"/>
    <mergeCell ref="F30:F32"/>
    <mergeCell ref="F33:F35"/>
    <mergeCell ref="F37:F39"/>
    <mergeCell ref="F54:F56"/>
    <mergeCell ref="F57:F59"/>
    <mergeCell ref="F60:F62"/>
    <mergeCell ref="C304:C306"/>
    <mergeCell ref="C307:C309"/>
    <mergeCell ref="C310:C312"/>
    <mergeCell ref="C313:C315"/>
    <mergeCell ref="C317:C319"/>
    <mergeCell ref="F14:F16"/>
    <mergeCell ref="F17:F19"/>
    <mergeCell ref="F20:F22"/>
    <mergeCell ref="F24:F26"/>
    <mergeCell ref="F27:F29"/>
    <mergeCell ref="C294:C296"/>
    <mergeCell ref="B289:E289"/>
    <mergeCell ref="B291:B303"/>
    <mergeCell ref="C297:C299"/>
    <mergeCell ref="C300:C302"/>
    <mergeCell ref="A284:C284"/>
    <mergeCell ref="D284:E284"/>
    <mergeCell ref="C264:C266"/>
    <mergeCell ref="C267:C269"/>
    <mergeCell ref="C270:C272"/>
    <mergeCell ref="C273:C275"/>
    <mergeCell ref="C277:C279"/>
    <mergeCell ref="C291:C293"/>
    <mergeCell ref="C197:C199"/>
    <mergeCell ref="C211:C213"/>
    <mergeCell ref="C214:C216"/>
    <mergeCell ref="A204:C204"/>
    <mergeCell ref="C224:C226"/>
    <mergeCell ref="C227:C229"/>
    <mergeCell ref="B224:B236"/>
    <mergeCell ref="C230:C232"/>
    <mergeCell ref="C233:C235"/>
    <mergeCell ref="C144:C146"/>
    <mergeCell ref="C147:C149"/>
    <mergeCell ref="C150:C152"/>
    <mergeCell ref="C153:C155"/>
    <mergeCell ref="C157:C159"/>
    <mergeCell ref="C171:C173"/>
    <mergeCell ref="C104:C106"/>
    <mergeCell ref="C107:C109"/>
    <mergeCell ref="C110:C112"/>
    <mergeCell ref="C113:C115"/>
    <mergeCell ref="C117:C119"/>
    <mergeCell ref="C131:C133"/>
    <mergeCell ref="B129:E129"/>
    <mergeCell ref="A124:C124"/>
    <mergeCell ref="D124:E124"/>
    <mergeCell ref="A128:A129"/>
    <mergeCell ref="C94:C96"/>
    <mergeCell ref="B89:E89"/>
    <mergeCell ref="A84:C84"/>
    <mergeCell ref="D84:E84"/>
    <mergeCell ref="C97:C99"/>
    <mergeCell ref="C100:C102"/>
    <mergeCell ref="B88:E88"/>
    <mergeCell ref="C60:C62"/>
    <mergeCell ref="C64:C66"/>
    <mergeCell ref="C67:C69"/>
    <mergeCell ref="C70:C72"/>
    <mergeCell ref="C73:C75"/>
    <mergeCell ref="C77:C79"/>
    <mergeCell ref="C51:C53"/>
    <mergeCell ref="C54:C56"/>
    <mergeCell ref="C57:C59"/>
    <mergeCell ref="B49:E49"/>
    <mergeCell ref="A44:C44"/>
    <mergeCell ref="D44:E44"/>
    <mergeCell ref="B48:E48"/>
    <mergeCell ref="B304:B316"/>
    <mergeCell ref="B317:B320"/>
    <mergeCell ref="C11:C13"/>
    <mergeCell ref="C14:C16"/>
    <mergeCell ref="C17:C19"/>
    <mergeCell ref="C20:C22"/>
    <mergeCell ref="C24:C26"/>
    <mergeCell ref="C27:C29"/>
    <mergeCell ref="C30:C32"/>
    <mergeCell ref="C33:C35"/>
    <mergeCell ref="B251:B263"/>
    <mergeCell ref="B264:B276"/>
    <mergeCell ref="B249:E249"/>
    <mergeCell ref="B248:E248"/>
    <mergeCell ref="D244:E244"/>
    <mergeCell ref="C237:C239"/>
    <mergeCell ref="C251:C253"/>
    <mergeCell ref="C254:C256"/>
    <mergeCell ref="C257:C259"/>
    <mergeCell ref="C260:C262"/>
    <mergeCell ref="B184:B196"/>
    <mergeCell ref="B169:E169"/>
    <mergeCell ref="B168:E168"/>
    <mergeCell ref="A164:C164"/>
    <mergeCell ref="D164:E164"/>
    <mergeCell ref="C174:C176"/>
    <mergeCell ref="C177:C179"/>
    <mergeCell ref="C193:C195"/>
    <mergeCell ref="A288:A289"/>
    <mergeCell ref="A290:A320"/>
    <mergeCell ref="B11:B23"/>
    <mergeCell ref="B24:B36"/>
    <mergeCell ref="B37:B40"/>
    <mergeCell ref="B51:B63"/>
    <mergeCell ref="B64:B76"/>
    <mergeCell ref="B77:B80"/>
    <mergeCell ref="B91:B103"/>
    <mergeCell ref="B104:B116"/>
    <mergeCell ref="A130:A160"/>
    <mergeCell ref="A168:A169"/>
    <mergeCell ref="A208:A209"/>
    <mergeCell ref="A210:A240"/>
    <mergeCell ref="A248:A249"/>
    <mergeCell ref="A244:C244"/>
    <mergeCell ref="B209:E209"/>
    <mergeCell ref="B144:B156"/>
    <mergeCell ref="B157:B160"/>
    <mergeCell ref="B171:B183"/>
    <mergeCell ref="G316:H316"/>
    <mergeCell ref="G317:H317"/>
    <mergeCell ref="G318:H318"/>
    <mergeCell ref="G319:H319"/>
    <mergeCell ref="G320:H320"/>
    <mergeCell ref="A8:A9"/>
    <mergeCell ref="A10:A40"/>
    <mergeCell ref="A48:A49"/>
    <mergeCell ref="A50:A80"/>
    <mergeCell ref="A88:A89"/>
    <mergeCell ref="G312:H312"/>
    <mergeCell ref="G313:H313"/>
    <mergeCell ref="G314:H314"/>
    <mergeCell ref="G315:H315"/>
    <mergeCell ref="G304:H304"/>
    <mergeCell ref="G305:H305"/>
    <mergeCell ref="G306:H306"/>
    <mergeCell ref="G307:H307"/>
    <mergeCell ref="G308:H308"/>
    <mergeCell ref="G309:H309"/>
    <mergeCell ref="G298:H298"/>
    <mergeCell ref="G299:H299"/>
    <mergeCell ref="G300:H300"/>
    <mergeCell ref="G301:H301"/>
    <mergeCell ref="G302:H302"/>
    <mergeCell ref="G303:H303"/>
    <mergeCell ref="G292:H292"/>
    <mergeCell ref="G293:H293"/>
    <mergeCell ref="G294:H294"/>
    <mergeCell ref="G295:H295"/>
    <mergeCell ref="G296:H296"/>
    <mergeCell ref="G297:H297"/>
    <mergeCell ref="H287:I287"/>
    <mergeCell ref="B288:E288"/>
    <mergeCell ref="F288:I288"/>
    <mergeCell ref="F285:G285"/>
    <mergeCell ref="H285:I285"/>
    <mergeCell ref="F286:G286"/>
    <mergeCell ref="H286:I286"/>
    <mergeCell ref="G278:H278"/>
    <mergeCell ref="G279:H279"/>
    <mergeCell ref="F284:G284"/>
    <mergeCell ref="H284:I284"/>
    <mergeCell ref="G280:H280"/>
    <mergeCell ref="A281:I281"/>
    <mergeCell ref="A283:C283"/>
    <mergeCell ref="D283:I283"/>
    <mergeCell ref="B277:B280"/>
    <mergeCell ref="A250:A280"/>
    <mergeCell ref="G272:H272"/>
    <mergeCell ref="G273:H273"/>
    <mergeCell ref="G274:H274"/>
    <mergeCell ref="G275:H275"/>
    <mergeCell ref="G276:H276"/>
    <mergeCell ref="G277:H277"/>
    <mergeCell ref="G266:H266"/>
    <mergeCell ref="G267:H267"/>
    <mergeCell ref="G268:H268"/>
    <mergeCell ref="G269:H269"/>
    <mergeCell ref="G270:H270"/>
    <mergeCell ref="G271:H271"/>
    <mergeCell ref="G260:H260"/>
    <mergeCell ref="G261:H261"/>
    <mergeCell ref="G262:H262"/>
    <mergeCell ref="G263:H263"/>
    <mergeCell ref="G264:H264"/>
    <mergeCell ref="G265:H265"/>
    <mergeCell ref="G254:H254"/>
    <mergeCell ref="G255:H255"/>
    <mergeCell ref="G256:H256"/>
    <mergeCell ref="G257:H257"/>
    <mergeCell ref="G258:H258"/>
    <mergeCell ref="G259:H259"/>
    <mergeCell ref="F245:G245"/>
    <mergeCell ref="H245:I245"/>
    <mergeCell ref="F246:G246"/>
    <mergeCell ref="H246:I246"/>
    <mergeCell ref="G252:H252"/>
    <mergeCell ref="G253:H253"/>
    <mergeCell ref="G238:H238"/>
    <mergeCell ref="G239:H239"/>
    <mergeCell ref="F244:G244"/>
    <mergeCell ref="H244:I244"/>
    <mergeCell ref="G240:H240"/>
    <mergeCell ref="A241:I241"/>
    <mergeCell ref="A243:C243"/>
    <mergeCell ref="D243:I243"/>
    <mergeCell ref="B237:B240"/>
    <mergeCell ref="G232:H232"/>
    <mergeCell ref="G233:H233"/>
    <mergeCell ref="G234:H234"/>
    <mergeCell ref="G235:H235"/>
    <mergeCell ref="G236:H236"/>
    <mergeCell ref="G237:H237"/>
    <mergeCell ref="G226:H226"/>
    <mergeCell ref="G227:H227"/>
    <mergeCell ref="G228:H228"/>
    <mergeCell ref="G229:H229"/>
    <mergeCell ref="G230:H230"/>
    <mergeCell ref="G231:H231"/>
    <mergeCell ref="G220:H220"/>
    <mergeCell ref="G221:H221"/>
    <mergeCell ref="G222:H222"/>
    <mergeCell ref="G223:H223"/>
    <mergeCell ref="G224:H224"/>
    <mergeCell ref="G225:H225"/>
    <mergeCell ref="G212:H212"/>
    <mergeCell ref="G213:H213"/>
    <mergeCell ref="G214:H214"/>
    <mergeCell ref="G215:H215"/>
    <mergeCell ref="G216:H216"/>
    <mergeCell ref="G217:H217"/>
    <mergeCell ref="G218:H218"/>
    <mergeCell ref="G219:H219"/>
    <mergeCell ref="B208:E208"/>
    <mergeCell ref="F208:I208"/>
    <mergeCell ref="F209:I209"/>
    <mergeCell ref="G210:H210"/>
    <mergeCell ref="G211:H211"/>
    <mergeCell ref="B211:B223"/>
    <mergeCell ref="C217:C219"/>
    <mergeCell ref="C220:C222"/>
    <mergeCell ref="H205:I205"/>
    <mergeCell ref="F206:G206"/>
    <mergeCell ref="H206:I206"/>
    <mergeCell ref="F207:G207"/>
    <mergeCell ref="H207:I207"/>
    <mergeCell ref="D204:E204"/>
    <mergeCell ref="F204:G204"/>
    <mergeCell ref="H204:I204"/>
    <mergeCell ref="G200:H200"/>
    <mergeCell ref="A201:I201"/>
    <mergeCell ref="A203:C203"/>
    <mergeCell ref="D203:I203"/>
    <mergeCell ref="A170:A200"/>
    <mergeCell ref="B197:B200"/>
    <mergeCell ref="C180:C182"/>
    <mergeCell ref="C184:C186"/>
    <mergeCell ref="C187:C189"/>
    <mergeCell ref="C190:C192"/>
    <mergeCell ref="G188:H188"/>
    <mergeCell ref="G189:H189"/>
    <mergeCell ref="G190:H190"/>
    <mergeCell ref="G191:H191"/>
    <mergeCell ref="G184:H184"/>
    <mergeCell ref="G185:H185"/>
    <mergeCell ref="G197:H197"/>
    <mergeCell ref="G198:H198"/>
    <mergeCell ref="G199:H199"/>
    <mergeCell ref="G192:H192"/>
    <mergeCell ref="G193:H193"/>
    <mergeCell ref="G194:H194"/>
    <mergeCell ref="G195:H195"/>
    <mergeCell ref="G196:H196"/>
    <mergeCell ref="G179:H179"/>
    <mergeCell ref="G186:H186"/>
    <mergeCell ref="G187:H187"/>
    <mergeCell ref="G180:H180"/>
    <mergeCell ref="G181:H181"/>
    <mergeCell ref="G182:H182"/>
    <mergeCell ref="G183:H183"/>
    <mergeCell ref="G174:H174"/>
    <mergeCell ref="G175:H175"/>
    <mergeCell ref="G176:H176"/>
    <mergeCell ref="G177:H177"/>
    <mergeCell ref="G178:H178"/>
    <mergeCell ref="D163:I163"/>
    <mergeCell ref="F165:G165"/>
    <mergeCell ref="H165:I165"/>
    <mergeCell ref="F166:G166"/>
    <mergeCell ref="H166:I166"/>
    <mergeCell ref="G155:H155"/>
    <mergeCell ref="G156:H156"/>
    <mergeCell ref="G157:H157"/>
    <mergeCell ref="G158:H158"/>
    <mergeCell ref="G159:H159"/>
    <mergeCell ref="F164:G164"/>
    <mergeCell ref="H164:I164"/>
    <mergeCell ref="G160:H160"/>
    <mergeCell ref="A161:I161"/>
    <mergeCell ref="A163:C163"/>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37:H137"/>
    <mergeCell ref="G138:H138"/>
    <mergeCell ref="G139:H139"/>
    <mergeCell ref="G140:H140"/>
    <mergeCell ref="G141:H141"/>
    <mergeCell ref="G142:H142"/>
    <mergeCell ref="F134:F136"/>
    <mergeCell ref="G132:H132"/>
    <mergeCell ref="G133:H133"/>
    <mergeCell ref="G134:H134"/>
    <mergeCell ref="G135:H135"/>
    <mergeCell ref="G136:H136"/>
    <mergeCell ref="B128:E128"/>
    <mergeCell ref="F128:I128"/>
    <mergeCell ref="F129:I129"/>
    <mergeCell ref="G130:H130"/>
    <mergeCell ref="G131:H131"/>
    <mergeCell ref="B131:B143"/>
    <mergeCell ref="C134:C136"/>
    <mergeCell ref="C137:C139"/>
    <mergeCell ref="C140:C142"/>
    <mergeCell ref="F131:F133"/>
    <mergeCell ref="F125:G125"/>
    <mergeCell ref="H125:I125"/>
    <mergeCell ref="F126:G126"/>
    <mergeCell ref="H126:I126"/>
    <mergeCell ref="F127:G127"/>
    <mergeCell ref="H127:I127"/>
    <mergeCell ref="G118:H118"/>
    <mergeCell ref="G119:H119"/>
    <mergeCell ref="F124:G124"/>
    <mergeCell ref="H124:I124"/>
    <mergeCell ref="G120:H120"/>
    <mergeCell ref="A121:I121"/>
    <mergeCell ref="A123:C123"/>
    <mergeCell ref="D123:I123"/>
    <mergeCell ref="B117:B120"/>
    <mergeCell ref="A90:A120"/>
    <mergeCell ref="G112:H112"/>
    <mergeCell ref="G113:H113"/>
    <mergeCell ref="G114:H114"/>
    <mergeCell ref="G115:H115"/>
    <mergeCell ref="G116:H116"/>
    <mergeCell ref="G117:H117"/>
    <mergeCell ref="G106:H106"/>
    <mergeCell ref="G107:H107"/>
    <mergeCell ref="G108:H108"/>
    <mergeCell ref="G109:H109"/>
    <mergeCell ref="G110:H110"/>
    <mergeCell ref="G111:H111"/>
    <mergeCell ref="G100:H100"/>
    <mergeCell ref="G101:H101"/>
    <mergeCell ref="G102:H102"/>
    <mergeCell ref="G103:H103"/>
    <mergeCell ref="G104:H104"/>
    <mergeCell ref="G105:H105"/>
    <mergeCell ref="G94:H94"/>
    <mergeCell ref="G95:H95"/>
    <mergeCell ref="G96:H96"/>
    <mergeCell ref="G97:H97"/>
    <mergeCell ref="G98:H98"/>
    <mergeCell ref="G99:H99"/>
    <mergeCell ref="F91:F93"/>
    <mergeCell ref="G92:H92"/>
    <mergeCell ref="G93:H93"/>
    <mergeCell ref="C91:C93"/>
    <mergeCell ref="F85:G85"/>
    <mergeCell ref="H85:I85"/>
    <mergeCell ref="F86:G86"/>
    <mergeCell ref="H86:I86"/>
    <mergeCell ref="F87:G87"/>
    <mergeCell ref="H87:I87"/>
    <mergeCell ref="G78:H78"/>
    <mergeCell ref="G79:H79"/>
    <mergeCell ref="F84:G84"/>
    <mergeCell ref="H84:I84"/>
    <mergeCell ref="G80:H80"/>
    <mergeCell ref="A81:I81"/>
    <mergeCell ref="A83:C83"/>
    <mergeCell ref="D83:I83"/>
    <mergeCell ref="G72:H72"/>
    <mergeCell ref="G73:H73"/>
    <mergeCell ref="G74:H74"/>
    <mergeCell ref="G75:H75"/>
    <mergeCell ref="G76:H76"/>
    <mergeCell ref="G77:H77"/>
    <mergeCell ref="G66:H66"/>
    <mergeCell ref="G67:H67"/>
    <mergeCell ref="G68:H68"/>
    <mergeCell ref="G69:H69"/>
    <mergeCell ref="G70:H70"/>
    <mergeCell ref="G71:H71"/>
    <mergeCell ref="G60:H60"/>
    <mergeCell ref="G61:H61"/>
    <mergeCell ref="G62:H62"/>
    <mergeCell ref="G63:H63"/>
    <mergeCell ref="G64:H64"/>
    <mergeCell ref="G65:H65"/>
    <mergeCell ref="G54:H54"/>
    <mergeCell ref="G55:H55"/>
    <mergeCell ref="G56:H56"/>
    <mergeCell ref="G57:H57"/>
    <mergeCell ref="G58:H58"/>
    <mergeCell ref="G59:H59"/>
    <mergeCell ref="F51:F53"/>
    <mergeCell ref="G52:H52"/>
    <mergeCell ref="G53:H53"/>
    <mergeCell ref="F45:G45"/>
    <mergeCell ref="H45:I45"/>
    <mergeCell ref="F46:G46"/>
    <mergeCell ref="H46:I46"/>
    <mergeCell ref="F47:G47"/>
    <mergeCell ref="H47:I47"/>
    <mergeCell ref="G38:H38"/>
    <mergeCell ref="G39:H39"/>
    <mergeCell ref="F44:G44"/>
    <mergeCell ref="H44:I44"/>
    <mergeCell ref="G40:H40"/>
    <mergeCell ref="A41:I41"/>
    <mergeCell ref="A43:C43"/>
    <mergeCell ref="D43:I43"/>
    <mergeCell ref="C37:C39"/>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8:E8"/>
    <mergeCell ref="F8:I8"/>
    <mergeCell ref="B9:E9"/>
    <mergeCell ref="F9:I9"/>
    <mergeCell ref="G10:H10"/>
    <mergeCell ref="G11:H11"/>
    <mergeCell ref="F11:F13"/>
    <mergeCell ref="G12:H12"/>
    <mergeCell ref="G13:H13"/>
    <mergeCell ref="F5:G5"/>
    <mergeCell ref="H5:I5"/>
    <mergeCell ref="F6:G6"/>
    <mergeCell ref="H6:I6"/>
    <mergeCell ref="F7:G7"/>
    <mergeCell ref="H7:I7"/>
    <mergeCell ref="A1:I1"/>
    <mergeCell ref="A3:C3"/>
    <mergeCell ref="D3:I3"/>
    <mergeCell ref="A4:C4"/>
    <mergeCell ref="D4:E4"/>
    <mergeCell ref="F4:G4"/>
    <mergeCell ref="H4:I4"/>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T42"/>
  <sheetViews>
    <sheetView showGridLines="0" zoomScalePageLayoutView="0" workbookViewId="0" topLeftCell="A1">
      <selection activeCell="A2" sqref="A2:I2"/>
    </sheetView>
  </sheetViews>
  <sheetFormatPr defaultColWidth="12" defaultRowHeight="11.25"/>
  <cols>
    <col min="1" max="2" width="8.16015625" style="210" customWidth="1"/>
    <col min="3" max="3" width="16.5" style="210" customWidth="1"/>
    <col min="4" max="4" width="32.5" style="210" customWidth="1"/>
    <col min="5" max="5" width="23.16015625" style="210" customWidth="1"/>
    <col min="6" max="6" width="16.5" style="210" customWidth="1"/>
    <col min="7" max="7" width="16.83203125" style="210" customWidth="1"/>
    <col min="8" max="8" width="16.5" style="210" customWidth="1"/>
    <col min="9" max="9" width="26.16015625" style="210" customWidth="1"/>
    <col min="10" max="16384" width="12" style="210" customWidth="1"/>
  </cols>
  <sheetData>
    <row r="1" spans="1:4" ht="16.5" customHeight="1">
      <c r="A1" s="221"/>
      <c r="B1" s="222"/>
      <c r="C1" s="222"/>
      <c r="D1" s="222"/>
    </row>
    <row r="2" spans="1:9" ht="33.75" customHeight="1">
      <c r="A2" s="284" t="s">
        <v>307</v>
      </c>
      <c r="B2" s="284"/>
      <c r="C2" s="284"/>
      <c r="D2" s="284"/>
      <c r="E2" s="284"/>
      <c r="F2" s="284"/>
      <c r="G2" s="284"/>
      <c r="H2" s="284"/>
      <c r="I2" s="284"/>
    </row>
    <row r="3" spans="1:9" ht="14.25" customHeight="1">
      <c r="A3" s="306"/>
      <c r="B3" s="306"/>
      <c r="C3" s="306"/>
      <c r="D3" s="306"/>
      <c r="E3" s="306"/>
      <c r="F3" s="306"/>
      <c r="G3" s="306"/>
      <c r="H3" s="306"/>
      <c r="I3" s="306"/>
    </row>
    <row r="4" spans="1:4" ht="21.75" customHeight="1" thickBot="1">
      <c r="A4" s="211"/>
      <c r="B4" s="212"/>
      <c r="C4" s="212"/>
      <c r="D4" s="212"/>
    </row>
    <row r="5" spans="1:20" ht="21.75" customHeight="1">
      <c r="A5" s="307" t="s">
        <v>17</v>
      </c>
      <c r="B5" s="308"/>
      <c r="C5" s="308"/>
      <c r="D5" s="309" t="s">
        <v>352</v>
      </c>
      <c r="E5" s="309"/>
      <c r="F5" s="309"/>
      <c r="G5" s="309"/>
      <c r="H5" s="309"/>
      <c r="I5" s="310"/>
      <c r="K5" s="223"/>
      <c r="L5" s="223"/>
      <c r="M5" s="223"/>
      <c r="N5" s="223"/>
      <c r="O5" s="223"/>
      <c r="P5" s="223"/>
      <c r="Q5" s="223"/>
      <c r="R5" s="223"/>
      <c r="S5" s="223"/>
      <c r="T5" s="223"/>
    </row>
    <row r="6" spans="1:20" ht="21.75" customHeight="1">
      <c r="A6" s="302" t="s">
        <v>310</v>
      </c>
      <c r="B6" s="303"/>
      <c r="C6" s="303"/>
      <c r="D6" s="303" t="s">
        <v>350</v>
      </c>
      <c r="E6" s="303"/>
      <c r="F6" s="303" t="s">
        <v>1</v>
      </c>
      <c r="G6" s="303"/>
      <c r="H6" s="304" t="s">
        <v>351</v>
      </c>
      <c r="I6" s="305"/>
      <c r="K6" s="226"/>
      <c r="L6" s="227"/>
      <c r="M6" s="228"/>
      <c r="N6" s="229"/>
      <c r="O6" s="230"/>
      <c r="P6" s="230"/>
      <c r="Q6" s="231"/>
      <c r="R6" s="231"/>
      <c r="S6" s="231"/>
      <c r="T6" s="231"/>
    </row>
    <row r="7" spans="1:9" ht="21.75" customHeight="1">
      <c r="A7" s="302" t="s">
        <v>312</v>
      </c>
      <c r="B7" s="311"/>
      <c r="C7" s="311"/>
      <c r="D7" s="232" t="s">
        <v>313</v>
      </c>
      <c r="E7" s="233" t="s">
        <v>353</v>
      </c>
      <c r="F7" s="313" t="s">
        <v>314</v>
      </c>
      <c r="G7" s="313"/>
      <c r="H7" s="314" t="s">
        <v>353</v>
      </c>
      <c r="I7" s="315"/>
    </row>
    <row r="8" spans="1:9" ht="21.75" customHeight="1">
      <c r="A8" s="312"/>
      <c r="B8" s="311"/>
      <c r="C8" s="311"/>
      <c r="D8" s="232" t="s">
        <v>315</v>
      </c>
      <c r="E8" s="233" t="s">
        <v>353</v>
      </c>
      <c r="F8" s="313" t="s">
        <v>315</v>
      </c>
      <c r="G8" s="313"/>
      <c r="H8" s="314" t="s">
        <v>353</v>
      </c>
      <c r="I8" s="316"/>
    </row>
    <row r="9" spans="1:9" ht="21.75" customHeight="1">
      <c r="A9" s="312"/>
      <c r="B9" s="311"/>
      <c r="C9" s="311"/>
      <c r="D9" s="232" t="s">
        <v>354</v>
      </c>
      <c r="E9" s="232">
        <v>0</v>
      </c>
      <c r="F9" s="313" t="s">
        <v>355</v>
      </c>
      <c r="G9" s="313"/>
      <c r="H9" s="317">
        <v>0</v>
      </c>
      <c r="I9" s="318"/>
    </row>
    <row r="10" spans="1:9" ht="21.75" customHeight="1">
      <c r="A10" s="302" t="s">
        <v>317</v>
      </c>
      <c r="B10" s="303" t="s">
        <v>318</v>
      </c>
      <c r="C10" s="303"/>
      <c r="D10" s="303"/>
      <c r="E10" s="303"/>
      <c r="F10" s="303" t="s">
        <v>319</v>
      </c>
      <c r="G10" s="303"/>
      <c r="H10" s="303"/>
      <c r="I10" s="320"/>
    </row>
    <row r="11" spans="1:9" ht="128.25" customHeight="1">
      <c r="A11" s="319"/>
      <c r="B11" s="321" t="s">
        <v>356</v>
      </c>
      <c r="C11" s="321"/>
      <c r="D11" s="321"/>
      <c r="E11" s="321"/>
      <c r="F11" s="321" t="s">
        <v>357</v>
      </c>
      <c r="G11" s="321"/>
      <c r="H11" s="322"/>
      <c r="I11" s="323"/>
    </row>
    <row r="12" spans="1:9" ht="24">
      <c r="A12" s="302" t="s">
        <v>321</v>
      </c>
      <c r="B12" s="235" t="s">
        <v>322</v>
      </c>
      <c r="C12" s="224" t="s">
        <v>323</v>
      </c>
      <c r="D12" s="224" t="s">
        <v>324</v>
      </c>
      <c r="E12" s="224" t="s">
        <v>325</v>
      </c>
      <c r="F12" s="224" t="s">
        <v>323</v>
      </c>
      <c r="G12" s="303" t="s">
        <v>324</v>
      </c>
      <c r="H12" s="303"/>
      <c r="I12" s="234" t="s">
        <v>325</v>
      </c>
    </row>
    <row r="13" spans="1:9" ht="21.75" customHeight="1">
      <c r="A13" s="302"/>
      <c r="B13" s="303" t="s">
        <v>326</v>
      </c>
      <c r="C13" s="303" t="s">
        <v>327</v>
      </c>
      <c r="D13" s="232" t="s">
        <v>333</v>
      </c>
      <c r="E13" s="236"/>
      <c r="F13" s="303" t="s">
        <v>327</v>
      </c>
      <c r="G13" s="313" t="s">
        <v>333</v>
      </c>
      <c r="H13" s="313"/>
      <c r="I13" s="237"/>
    </row>
    <row r="14" spans="1:9" ht="21.75" customHeight="1">
      <c r="A14" s="302"/>
      <c r="B14" s="304"/>
      <c r="C14" s="303"/>
      <c r="D14" s="232" t="s">
        <v>330</v>
      </c>
      <c r="E14" s="236"/>
      <c r="F14" s="303"/>
      <c r="G14" s="313" t="s">
        <v>330</v>
      </c>
      <c r="H14" s="313"/>
      <c r="I14" s="237"/>
    </row>
    <row r="15" spans="1:9" ht="21.75" customHeight="1">
      <c r="A15" s="302"/>
      <c r="B15" s="304"/>
      <c r="C15" s="303"/>
      <c r="D15" s="232" t="s">
        <v>331</v>
      </c>
      <c r="E15" s="236"/>
      <c r="F15" s="303"/>
      <c r="G15" s="313" t="s">
        <v>331</v>
      </c>
      <c r="H15" s="313"/>
      <c r="I15" s="237"/>
    </row>
    <row r="16" spans="1:9" ht="21.75" customHeight="1">
      <c r="A16" s="302"/>
      <c r="B16" s="304"/>
      <c r="C16" s="303" t="s">
        <v>332</v>
      </c>
      <c r="D16" s="232" t="s">
        <v>333</v>
      </c>
      <c r="E16" s="236"/>
      <c r="F16" s="303" t="s">
        <v>332</v>
      </c>
      <c r="G16" s="313" t="s">
        <v>333</v>
      </c>
      <c r="H16" s="313"/>
      <c r="I16" s="237"/>
    </row>
    <row r="17" spans="1:9" ht="21.75" customHeight="1">
      <c r="A17" s="302"/>
      <c r="B17" s="304"/>
      <c r="C17" s="303"/>
      <c r="D17" s="232" t="s">
        <v>330</v>
      </c>
      <c r="E17" s="236"/>
      <c r="F17" s="303"/>
      <c r="G17" s="313" t="s">
        <v>330</v>
      </c>
      <c r="H17" s="313"/>
      <c r="I17" s="237"/>
    </row>
    <row r="18" spans="1:9" ht="21.75" customHeight="1">
      <c r="A18" s="302"/>
      <c r="B18" s="304"/>
      <c r="C18" s="303"/>
      <c r="D18" s="232" t="s">
        <v>331</v>
      </c>
      <c r="E18" s="236"/>
      <c r="F18" s="303"/>
      <c r="G18" s="313" t="s">
        <v>331</v>
      </c>
      <c r="H18" s="313"/>
      <c r="I18" s="237"/>
    </row>
    <row r="19" spans="1:9" ht="21.75" customHeight="1">
      <c r="A19" s="302"/>
      <c r="B19" s="304"/>
      <c r="C19" s="303" t="s">
        <v>334</v>
      </c>
      <c r="D19" s="232" t="s">
        <v>333</v>
      </c>
      <c r="E19" s="236"/>
      <c r="F19" s="303" t="s">
        <v>334</v>
      </c>
      <c r="G19" s="313" t="s">
        <v>333</v>
      </c>
      <c r="H19" s="313"/>
      <c r="I19" s="237"/>
    </row>
    <row r="20" spans="1:9" ht="21.75" customHeight="1">
      <c r="A20" s="302"/>
      <c r="B20" s="304"/>
      <c r="C20" s="303"/>
      <c r="D20" s="232" t="s">
        <v>330</v>
      </c>
      <c r="E20" s="236"/>
      <c r="F20" s="303"/>
      <c r="G20" s="313" t="s">
        <v>330</v>
      </c>
      <c r="H20" s="313"/>
      <c r="I20" s="237"/>
    </row>
    <row r="21" spans="1:9" ht="21.75" customHeight="1">
      <c r="A21" s="302"/>
      <c r="B21" s="304"/>
      <c r="C21" s="303"/>
      <c r="D21" s="232" t="s">
        <v>331</v>
      </c>
      <c r="E21" s="236"/>
      <c r="F21" s="303"/>
      <c r="G21" s="313" t="s">
        <v>331</v>
      </c>
      <c r="H21" s="313"/>
      <c r="I21" s="237"/>
    </row>
    <row r="22" spans="1:9" ht="21.75" customHeight="1">
      <c r="A22" s="302"/>
      <c r="B22" s="304"/>
      <c r="C22" s="303" t="s">
        <v>335</v>
      </c>
      <c r="D22" s="232" t="s">
        <v>333</v>
      </c>
      <c r="E22" s="236"/>
      <c r="F22" s="303" t="s">
        <v>335</v>
      </c>
      <c r="G22" s="313" t="s">
        <v>333</v>
      </c>
      <c r="H22" s="313"/>
      <c r="I22" s="237"/>
    </row>
    <row r="23" spans="1:9" ht="21.75" customHeight="1">
      <c r="A23" s="302"/>
      <c r="B23" s="304"/>
      <c r="C23" s="303"/>
      <c r="D23" s="232" t="s">
        <v>330</v>
      </c>
      <c r="E23" s="236"/>
      <c r="F23" s="303"/>
      <c r="G23" s="313" t="s">
        <v>330</v>
      </c>
      <c r="H23" s="313"/>
      <c r="I23" s="237"/>
    </row>
    <row r="24" spans="1:9" ht="21.75" customHeight="1">
      <c r="A24" s="302"/>
      <c r="B24" s="304"/>
      <c r="C24" s="303"/>
      <c r="D24" s="232" t="s">
        <v>331</v>
      </c>
      <c r="E24" s="236"/>
      <c r="F24" s="303"/>
      <c r="G24" s="313" t="s">
        <v>331</v>
      </c>
      <c r="H24" s="313"/>
      <c r="I24" s="237"/>
    </row>
    <row r="25" spans="1:9" ht="21.75" customHeight="1">
      <c r="A25" s="302"/>
      <c r="B25" s="304"/>
      <c r="C25" s="224" t="s">
        <v>336</v>
      </c>
      <c r="D25" s="236"/>
      <c r="E25" s="224"/>
      <c r="F25" s="224" t="s">
        <v>336</v>
      </c>
      <c r="G25" s="313"/>
      <c r="H25" s="313"/>
      <c r="I25" s="237"/>
    </row>
    <row r="26" spans="1:9" ht="21.75" customHeight="1">
      <c r="A26" s="302"/>
      <c r="B26" s="303" t="s">
        <v>337</v>
      </c>
      <c r="C26" s="303" t="s">
        <v>338</v>
      </c>
      <c r="D26" s="232" t="s">
        <v>333</v>
      </c>
      <c r="E26" s="236"/>
      <c r="F26" s="303" t="s">
        <v>338</v>
      </c>
      <c r="G26" s="313" t="s">
        <v>333</v>
      </c>
      <c r="H26" s="313"/>
      <c r="I26" s="237"/>
    </row>
    <row r="27" spans="1:9" ht="21.75" customHeight="1">
      <c r="A27" s="302"/>
      <c r="B27" s="304"/>
      <c r="C27" s="303"/>
      <c r="D27" s="232" t="s">
        <v>330</v>
      </c>
      <c r="E27" s="236"/>
      <c r="F27" s="303"/>
      <c r="G27" s="313" t="s">
        <v>330</v>
      </c>
      <c r="H27" s="313"/>
      <c r="I27" s="237"/>
    </row>
    <row r="28" spans="1:9" ht="21.75" customHeight="1">
      <c r="A28" s="302"/>
      <c r="B28" s="304"/>
      <c r="C28" s="303"/>
      <c r="D28" s="232" t="s">
        <v>331</v>
      </c>
      <c r="E28" s="236"/>
      <c r="F28" s="303"/>
      <c r="G28" s="313" t="s">
        <v>331</v>
      </c>
      <c r="H28" s="313"/>
      <c r="I28" s="237"/>
    </row>
    <row r="29" spans="1:9" ht="21.75" customHeight="1">
      <c r="A29" s="302"/>
      <c r="B29" s="304"/>
      <c r="C29" s="303" t="s">
        <v>339</v>
      </c>
      <c r="D29" s="232" t="s">
        <v>333</v>
      </c>
      <c r="E29" s="236"/>
      <c r="F29" s="303" t="s">
        <v>339</v>
      </c>
      <c r="G29" s="326" t="s">
        <v>358</v>
      </c>
      <c r="H29" s="326"/>
      <c r="I29" s="237"/>
    </row>
    <row r="30" spans="1:9" ht="21.75" customHeight="1">
      <c r="A30" s="302"/>
      <c r="B30" s="304"/>
      <c r="C30" s="303"/>
      <c r="D30" s="232" t="s">
        <v>330</v>
      </c>
      <c r="E30" s="236"/>
      <c r="F30" s="303"/>
      <c r="G30" s="326" t="s">
        <v>359</v>
      </c>
      <c r="H30" s="326"/>
      <c r="I30" s="237"/>
    </row>
    <row r="31" spans="1:9" ht="21.75" customHeight="1">
      <c r="A31" s="302"/>
      <c r="B31" s="304"/>
      <c r="C31" s="303"/>
      <c r="D31" s="232" t="s">
        <v>331</v>
      </c>
      <c r="E31" s="236"/>
      <c r="F31" s="303"/>
      <c r="G31" s="313" t="s">
        <v>331</v>
      </c>
      <c r="H31" s="313"/>
      <c r="I31" s="237"/>
    </row>
    <row r="32" spans="1:9" ht="21.75" customHeight="1">
      <c r="A32" s="302"/>
      <c r="B32" s="304"/>
      <c r="C32" s="303" t="s">
        <v>340</v>
      </c>
      <c r="D32" s="232" t="s">
        <v>333</v>
      </c>
      <c r="E32" s="236"/>
      <c r="F32" s="303" t="s">
        <v>340</v>
      </c>
      <c r="G32" s="313" t="s">
        <v>333</v>
      </c>
      <c r="H32" s="313"/>
      <c r="I32" s="237"/>
    </row>
    <row r="33" spans="1:9" ht="21.75" customHeight="1">
      <c r="A33" s="302"/>
      <c r="B33" s="304"/>
      <c r="C33" s="303"/>
      <c r="D33" s="232" t="s">
        <v>330</v>
      </c>
      <c r="E33" s="236"/>
      <c r="F33" s="303"/>
      <c r="G33" s="313" t="s">
        <v>330</v>
      </c>
      <c r="H33" s="313"/>
      <c r="I33" s="237"/>
    </row>
    <row r="34" spans="1:9" ht="21.75" customHeight="1">
      <c r="A34" s="302"/>
      <c r="B34" s="304"/>
      <c r="C34" s="303"/>
      <c r="D34" s="232" t="s">
        <v>331</v>
      </c>
      <c r="E34" s="236"/>
      <c r="F34" s="303"/>
      <c r="G34" s="313" t="s">
        <v>331</v>
      </c>
      <c r="H34" s="313"/>
      <c r="I34" s="237"/>
    </row>
    <row r="35" spans="1:9" ht="21.75" customHeight="1">
      <c r="A35" s="302"/>
      <c r="B35" s="304"/>
      <c r="C35" s="303" t="s">
        <v>341</v>
      </c>
      <c r="D35" s="232" t="s">
        <v>333</v>
      </c>
      <c r="E35" s="236"/>
      <c r="F35" s="303" t="s">
        <v>341</v>
      </c>
      <c r="G35" s="313" t="s">
        <v>333</v>
      </c>
      <c r="H35" s="313"/>
      <c r="I35" s="237"/>
    </row>
    <row r="36" spans="1:9" ht="21.75" customHeight="1">
      <c r="A36" s="302"/>
      <c r="B36" s="304"/>
      <c r="C36" s="303"/>
      <c r="D36" s="232" t="s">
        <v>330</v>
      </c>
      <c r="E36" s="236"/>
      <c r="F36" s="303"/>
      <c r="G36" s="313" t="s">
        <v>330</v>
      </c>
      <c r="H36" s="313"/>
      <c r="I36" s="237"/>
    </row>
    <row r="37" spans="1:9" ht="21.75" customHeight="1">
      <c r="A37" s="302"/>
      <c r="B37" s="304"/>
      <c r="C37" s="303"/>
      <c r="D37" s="232" t="s">
        <v>331</v>
      </c>
      <c r="E37" s="236"/>
      <c r="F37" s="303"/>
      <c r="G37" s="313" t="s">
        <v>331</v>
      </c>
      <c r="H37" s="313"/>
      <c r="I37" s="237"/>
    </row>
    <row r="38" spans="1:9" ht="21.75" customHeight="1">
      <c r="A38" s="302"/>
      <c r="B38" s="304"/>
      <c r="C38" s="224" t="s">
        <v>336</v>
      </c>
      <c r="D38" s="236"/>
      <c r="E38" s="236"/>
      <c r="F38" s="224" t="s">
        <v>336</v>
      </c>
      <c r="G38" s="313"/>
      <c r="H38" s="313"/>
      <c r="I38" s="237"/>
    </row>
    <row r="39" spans="1:9" ht="21.75" customHeight="1">
      <c r="A39" s="302"/>
      <c r="B39" s="303" t="s">
        <v>342</v>
      </c>
      <c r="C39" s="303" t="s">
        <v>343</v>
      </c>
      <c r="D39" s="232" t="s">
        <v>333</v>
      </c>
      <c r="E39" s="225"/>
      <c r="F39" s="303" t="s">
        <v>343</v>
      </c>
      <c r="G39" s="313" t="s">
        <v>333</v>
      </c>
      <c r="H39" s="313"/>
      <c r="I39" s="237"/>
    </row>
    <row r="40" spans="1:9" ht="21.75" customHeight="1">
      <c r="A40" s="302"/>
      <c r="B40" s="303"/>
      <c r="C40" s="303"/>
      <c r="D40" s="232" t="s">
        <v>330</v>
      </c>
      <c r="E40" s="224"/>
      <c r="F40" s="303"/>
      <c r="G40" s="313" t="s">
        <v>330</v>
      </c>
      <c r="H40" s="313"/>
      <c r="I40" s="237"/>
    </row>
    <row r="41" spans="1:9" ht="21.75" customHeight="1">
      <c r="A41" s="302"/>
      <c r="B41" s="303"/>
      <c r="C41" s="303"/>
      <c r="D41" s="232" t="s">
        <v>331</v>
      </c>
      <c r="E41" s="224"/>
      <c r="F41" s="303"/>
      <c r="G41" s="313" t="s">
        <v>331</v>
      </c>
      <c r="H41" s="313"/>
      <c r="I41" s="237"/>
    </row>
    <row r="42" spans="1:9" ht="21.75" customHeight="1" thickBot="1">
      <c r="A42" s="324"/>
      <c r="B42" s="325"/>
      <c r="C42" s="238" t="s">
        <v>336</v>
      </c>
      <c r="D42" s="239"/>
      <c r="E42" s="238"/>
      <c r="F42" s="238" t="s">
        <v>336</v>
      </c>
      <c r="G42" s="327"/>
      <c r="H42" s="327"/>
      <c r="I42" s="240"/>
    </row>
  </sheetData>
  <sheetProtection/>
  <mergeCells count="73">
    <mergeCell ref="G42:H42"/>
    <mergeCell ref="C35:C37"/>
    <mergeCell ref="F35:F37"/>
    <mergeCell ref="G35:H35"/>
    <mergeCell ref="G36:H36"/>
    <mergeCell ref="G37:H37"/>
    <mergeCell ref="F29:F31"/>
    <mergeCell ref="G29:H29"/>
    <mergeCell ref="G38:H38"/>
    <mergeCell ref="G30:H30"/>
    <mergeCell ref="G31:H31"/>
    <mergeCell ref="G41:H41"/>
    <mergeCell ref="G33:H33"/>
    <mergeCell ref="G34:H34"/>
    <mergeCell ref="G20:H20"/>
    <mergeCell ref="G21:H21"/>
    <mergeCell ref="G25:H25"/>
    <mergeCell ref="B39:B42"/>
    <mergeCell ref="C39:C41"/>
    <mergeCell ref="F39:F41"/>
    <mergeCell ref="G39:H39"/>
    <mergeCell ref="G40:H40"/>
    <mergeCell ref="B26:B38"/>
    <mergeCell ref="C26:C28"/>
    <mergeCell ref="F26:F28"/>
    <mergeCell ref="G26:H26"/>
    <mergeCell ref="G27:H27"/>
    <mergeCell ref="G28:H28"/>
    <mergeCell ref="C29:C31"/>
    <mergeCell ref="C32:C34"/>
    <mergeCell ref="F32:F34"/>
    <mergeCell ref="G32:H32"/>
    <mergeCell ref="C22:C24"/>
    <mergeCell ref="F22:F24"/>
    <mergeCell ref="G22:H22"/>
    <mergeCell ref="G23:H23"/>
    <mergeCell ref="G24:H24"/>
    <mergeCell ref="C19:C21"/>
    <mergeCell ref="F19:F21"/>
    <mergeCell ref="G19:H19"/>
    <mergeCell ref="A10:A11"/>
    <mergeCell ref="B10:E10"/>
    <mergeCell ref="F10:I10"/>
    <mergeCell ref="B11:E11"/>
    <mergeCell ref="F11:I11"/>
    <mergeCell ref="G16:H16"/>
    <mergeCell ref="A12:A42"/>
    <mergeCell ref="G12:H12"/>
    <mergeCell ref="B13:B25"/>
    <mergeCell ref="C13:C15"/>
    <mergeCell ref="F13:F15"/>
    <mergeCell ref="G13:H13"/>
    <mergeCell ref="G14:H14"/>
    <mergeCell ref="G15:H15"/>
    <mergeCell ref="C16:C18"/>
    <mergeCell ref="F16:F18"/>
    <mergeCell ref="G17:H17"/>
    <mergeCell ref="G18:H18"/>
    <mergeCell ref="A7:C9"/>
    <mergeCell ref="F7:G7"/>
    <mergeCell ref="H7:I7"/>
    <mergeCell ref="F8:G8"/>
    <mergeCell ref="H8:I8"/>
    <mergeCell ref="F9:G9"/>
    <mergeCell ref="H9:I9"/>
    <mergeCell ref="A6:C6"/>
    <mergeCell ref="D6:E6"/>
    <mergeCell ref="F6:G6"/>
    <mergeCell ref="H6:I6"/>
    <mergeCell ref="A2:I2"/>
    <mergeCell ref="A3:I3"/>
    <mergeCell ref="A5:C5"/>
    <mergeCell ref="D5:I5"/>
  </mergeCells>
  <printOptions horizontalCentered="1"/>
  <pageMargins left="0.46805555555555556" right="0.46805555555555556" top="0.38958333333333334" bottom="0.38958333333333334" header="0.35" footer="0.20069444444444445"/>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T41"/>
  <sheetViews>
    <sheetView showGridLines="0" zoomScalePageLayoutView="0" workbookViewId="0" topLeftCell="A1">
      <selection activeCell="D14" sqref="D14"/>
    </sheetView>
  </sheetViews>
  <sheetFormatPr defaultColWidth="12" defaultRowHeight="11.25"/>
  <cols>
    <col min="1" max="2" width="8.16015625" style="210" customWidth="1"/>
    <col min="3" max="3" width="16.5" style="210" customWidth="1"/>
    <col min="4" max="4" width="32.5" style="210" customWidth="1"/>
    <col min="5" max="5" width="23.66015625" style="210" customWidth="1"/>
    <col min="6" max="6" width="16.5" style="210" customWidth="1"/>
    <col min="7" max="7" width="16.83203125" style="210" customWidth="1"/>
    <col min="8" max="8" width="16.5" style="210" customWidth="1"/>
    <col min="9" max="9" width="26.16015625" style="210" customWidth="1"/>
    <col min="10" max="16384" width="12" style="210" customWidth="1"/>
  </cols>
  <sheetData>
    <row r="1" spans="1:4" ht="16.5" customHeight="1">
      <c r="A1" s="221"/>
      <c r="B1" s="222"/>
      <c r="C1" s="222"/>
      <c r="D1" s="222"/>
    </row>
    <row r="2" spans="1:9" ht="33.75" customHeight="1">
      <c r="A2" s="284" t="s">
        <v>307</v>
      </c>
      <c r="B2" s="284"/>
      <c r="C2" s="284"/>
      <c r="D2" s="284"/>
      <c r="E2" s="284"/>
      <c r="F2" s="284"/>
      <c r="G2" s="284"/>
      <c r="H2" s="284"/>
      <c r="I2" s="284"/>
    </row>
    <row r="3" spans="1:4" ht="21.75" customHeight="1" thickBot="1">
      <c r="A3" s="211"/>
      <c r="B3" s="212"/>
      <c r="C3" s="212"/>
      <c r="D3" s="212"/>
    </row>
    <row r="4" spans="1:20" ht="21.75" customHeight="1">
      <c r="A4" s="307" t="s">
        <v>17</v>
      </c>
      <c r="B4" s="308"/>
      <c r="C4" s="308"/>
      <c r="D4" s="309" t="s">
        <v>360</v>
      </c>
      <c r="E4" s="309"/>
      <c r="F4" s="309"/>
      <c r="G4" s="309"/>
      <c r="H4" s="309"/>
      <c r="I4" s="310"/>
      <c r="K4" s="223"/>
      <c r="L4" s="223"/>
      <c r="M4" s="223"/>
      <c r="N4" s="223"/>
      <c r="O4" s="223"/>
      <c r="P4" s="223"/>
      <c r="Q4" s="223"/>
      <c r="R4" s="223"/>
      <c r="S4" s="223"/>
      <c r="T4" s="223"/>
    </row>
    <row r="5" spans="1:20" ht="21.75" customHeight="1">
      <c r="A5" s="302" t="s">
        <v>310</v>
      </c>
      <c r="B5" s="303"/>
      <c r="C5" s="303"/>
      <c r="D5" s="303" t="s">
        <v>350</v>
      </c>
      <c r="E5" s="303"/>
      <c r="F5" s="303" t="s">
        <v>1</v>
      </c>
      <c r="G5" s="303"/>
      <c r="H5" s="304" t="s">
        <v>351</v>
      </c>
      <c r="I5" s="305"/>
      <c r="K5" s="226"/>
      <c r="L5" s="227"/>
      <c r="M5" s="228"/>
      <c r="N5" s="229"/>
      <c r="O5" s="230"/>
      <c r="P5" s="230"/>
      <c r="Q5" s="231"/>
      <c r="R5" s="231"/>
      <c r="S5" s="231"/>
      <c r="T5" s="231"/>
    </row>
    <row r="6" spans="1:9" ht="21.75" customHeight="1">
      <c r="A6" s="302" t="s">
        <v>312</v>
      </c>
      <c r="B6" s="311"/>
      <c r="C6" s="311"/>
      <c r="D6" s="232" t="s">
        <v>313</v>
      </c>
      <c r="E6" s="233" t="s">
        <v>361</v>
      </c>
      <c r="F6" s="313" t="s">
        <v>314</v>
      </c>
      <c r="G6" s="313"/>
      <c r="H6" s="314" t="s">
        <v>361</v>
      </c>
      <c r="I6" s="315"/>
    </row>
    <row r="7" spans="1:9" ht="21.75" customHeight="1">
      <c r="A7" s="312"/>
      <c r="B7" s="311"/>
      <c r="C7" s="311"/>
      <c r="D7" s="232" t="s">
        <v>315</v>
      </c>
      <c r="E7" s="233" t="s">
        <v>361</v>
      </c>
      <c r="F7" s="313" t="s">
        <v>315</v>
      </c>
      <c r="G7" s="313"/>
      <c r="H7" s="314" t="s">
        <v>361</v>
      </c>
      <c r="I7" s="316"/>
    </row>
    <row r="8" spans="1:9" ht="21.75" customHeight="1">
      <c r="A8" s="312"/>
      <c r="B8" s="311"/>
      <c r="C8" s="311"/>
      <c r="D8" s="232" t="s">
        <v>354</v>
      </c>
      <c r="E8" s="232">
        <v>0</v>
      </c>
      <c r="F8" s="313" t="s">
        <v>355</v>
      </c>
      <c r="G8" s="313"/>
      <c r="H8" s="317">
        <v>0</v>
      </c>
      <c r="I8" s="318"/>
    </row>
    <row r="9" spans="1:9" ht="21.75" customHeight="1">
      <c r="A9" s="302" t="s">
        <v>317</v>
      </c>
      <c r="B9" s="303" t="s">
        <v>318</v>
      </c>
      <c r="C9" s="303"/>
      <c r="D9" s="303"/>
      <c r="E9" s="303"/>
      <c r="F9" s="303" t="s">
        <v>319</v>
      </c>
      <c r="G9" s="303"/>
      <c r="H9" s="303"/>
      <c r="I9" s="320"/>
    </row>
    <row r="10" spans="1:9" ht="128.25" customHeight="1">
      <c r="A10" s="319"/>
      <c r="B10" s="321" t="s">
        <v>362</v>
      </c>
      <c r="C10" s="321"/>
      <c r="D10" s="321"/>
      <c r="E10" s="321"/>
      <c r="F10" s="321" t="s">
        <v>363</v>
      </c>
      <c r="G10" s="321"/>
      <c r="H10" s="322"/>
      <c r="I10" s="323"/>
    </row>
    <row r="11" spans="1:9" ht="24">
      <c r="A11" s="302" t="s">
        <v>321</v>
      </c>
      <c r="B11" s="235" t="s">
        <v>322</v>
      </c>
      <c r="C11" s="224" t="s">
        <v>323</v>
      </c>
      <c r="D11" s="224" t="s">
        <v>324</v>
      </c>
      <c r="E11" s="224" t="s">
        <v>325</v>
      </c>
      <c r="F11" s="224" t="s">
        <v>323</v>
      </c>
      <c r="G11" s="303" t="s">
        <v>324</v>
      </c>
      <c r="H11" s="303"/>
      <c r="I11" s="234" t="s">
        <v>325</v>
      </c>
    </row>
    <row r="12" spans="1:9" ht="21.75" customHeight="1">
      <c r="A12" s="302"/>
      <c r="B12" s="303" t="s">
        <v>326</v>
      </c>
      <c r="C12" s="303" t="s">
        <v>327</v>
      </c>
      <c r="D12" s="232" t="s">
        <v>333</v>
      </c>
      <c r="E12" s="236"/>
      <c r="F12" s="303" t="s">
        <v>327</v>
      </c>
      <c r="G12" s="313" t="s">
        <v>333</v>
      </c>
      <c r="H12" s="313"/>
      <c r="I12" s="237"/>
    </row>
    <row r="13" spans="1:9" ht="21.75" customHeight="1">
      <c r="A13" s="302"/>
      <c r="B13" s="304"/>
      <c r="C13" s="303"/>
      <c r="D13" s="232" t="s">
        <v>330</v>
      </c>
      <c r="E13" s="236"/>
      <c r="F13" s="303"/>
      <c r="G13" s="313" t="s">
        <v>330</v>
      </c>
      <c r="H13" s="313"/>
      <c r="I13" s="237"/>
    </row>
    <row r="14" spans="1:9" ht="21.75" customHeight="1">
      <c r="A14" s="302"/>
      <c r="B14" s="304"/>
      <c r="C14" s="303"/>
      <c r="D14" s="232" t="s">
        <v>331</v>
      </c>
      <c r="E14" s="236"/>
      <c r="F14" s="303"/>
      <c r="G14" s="313" t="s">
        <v>331</v>
      </c>
      <c r="H14" s="313"/>
      <c r="I14" s="237"/>
    </row>
    <row r="15" spans="1:9" ht="21.75" customHeight="1">
      <c r="A15" s="302"/>
      <c r="B15" s="304"/>
      <c r="C15" s="303" t="s">
        <v>332</v>
      </c>
      <c r="D15" s="232" t="s">
        <v>333</v>
      </c>
      <c r="E15" s="236"/>
      <c r="F15" s="303" t="s">
        <v>332</v>
      </c>
      <c r="G15" s="313" t="s">
        <v>333</v>
      </c>
      <c r="H15" s="313"/>
      <c r="I15" s="237"/>
    </row>
    <row r="16" spans="1:9" ht="21.75" customHeight="1">
      <c r="A16" s="302"/>
      <c r="B16" s="304"/>
      <c r="C16" s="303"/>
      <c r="D16" s="232" t="s">
        <v>330</v>
      </c>
      <c r="E16" s="236"/>
      <c r="F16" s="303"/>
      <c r="G16" s="313" t="s">
        <v>330</v>
      </c>
      <c r="H16" s="313"/>
      <c r="I16" s="237"/>
    </row>
    <row r="17" spans="1:9" ht="21.75" customHeight="1">
      <c r="A17" s="302"/>
      <c r="B17" s="304"/>
      <c r="C17" s="303"/>
      <c r="D17" s="232" t="s">
        <v>331</v>
      </c>
      <c r="E17" s="236"/>
      <c r="F17" s="303"/>
      <c r="G17" s="313" t="s">
        <v>331</v>
      </c>
      <c r="H17" s="313"/>
      <c r="I17" s="237"/>
    </row>
    <row r="18" spans="1:9" ht="21.75" customHeight="1">
      <c r="A18" s="302"/>
      <c r="B18" s="304"/>
      <c r="C18" s="303" t="s">
        <v>334</v>
      </c>
      <c r="D18" s="232" t="s">
        <v>333</v>
      </c>
      <c r="E18" s="236"/>
      <c r="F18" s="303" t="s">
        <v>334</v>
      </c>
      <c r="G18" s="313" t="s">
        <v>333</v>
      </c>
      <c r="H18" s="313"/>
      <c r="I18" s="237"/>
    </row>
    <row r="19" spans="1:9" ht="21.75" customHeight="1">
      <c r="A19" s="302"/>
      <c r="B19" s="304"/>
      <c r="C19" s="303"/>
      <c r="D19" s="232" t="s">
        <v>330</v>
      </c>
      <c r="E19" s="236"/>
      <c r="F19" s="303"/>
      <c r="G19" s="313" t="s">
        <v>330</v>
      </c>
      <c r="H19" s="313"/>
      <c r="I19" s="237"/>
    </row>
    <row r="20" spans="1:9" ht="21.75" customHeight="1">
      <c r="A20" s="302"/>
      <c r="B20" s="304"/>
      <c r="C20" s="303"/>
      <c r="D20" s="232" t="s">
        <v>331</v>
      </c>
      <c r="E20" s="236"/>
      <c r="F20" s="303"/>
      <c r="G20" s="313" t="s">
        <v>331</v>
      </c>
      <c r="H20" s="313"/>
      <c r="I20" s="237"/>
    </row>
    <row r="21" spans="1:9" ht="21.75" customHeight="1">
      <c r="A21" s="302"/>
      <c r="B21" s="304"/>
      <c r="C21" s="303" t="s">
        <v>335</v>
      </c>
      <c r="D21" s="232" t="s">
        <v>333</v>
      </c>
      <c r="E21" s="236"/>
      <c r="F21" s="303" t="s">
        <v>335</v>
      </c>
      <c r="G21" s="313" t="s">
        <v>333</v>
      </c>
      <c r="H21" s="313"/>
      <c r="I21" s="237"/>
    </row>
    <row r="22" spans="1:9" ht="21.75" customHeight="1">
      <c r="A22" s="302"/>
      <c r="B22" s="304"/>
      <c r="C22" s="303"/>
      <c r="D22" s="232" t="s">
        <v>330</v>
      </c>
      <c r="E22" s="236"/>
      <c r="F22" s="303"/>
      <c r="G22" s="313" t="s">
        <v>330</v>
      </c>
      <c r="H22" s="313"/>
      <c r="I22" s="237"/>
    </row>
    <row r="23" spans="1:9" ht="21.75" customHeight="1">
      <c r="A23" s="302"/>
      <c r="B23" s="304"/>
      <c r="C23" s="303"/>
      <c r="D23" s="232" t="s">
        <v>331</v>
      </c>
      <c r="E23" s="236"/>
      <c r="F23" s="303"/>
      <c r="G23" s="313" t="s">
        <v>331</v>
      </c>
      <c r="H23" s="313"/>
      <c r="I23" s="237"/>
    </row>
    <row r="24" spans="1:9" ht="21.75" customHeight="1">
      <c r="A24" s="302"/>
      <c r="B24" s="304"/>
      <c r="C24" s="224" t="s">
        <v>336</v>
      </c>
      <c r="D24" s="236"/>
      <c r="E24" s="224"/>
      <c r="F24" s="224" t="s">
        <v>336</v>
      </c>
      <c r="G24" s="313"/>
      <c r="H24" s="313"/>
      <c r="I24" s="237"/>
    </row>
    <row r="25" spans="1:9" ht="21.75" customHeight="1">
      <c r="A25" s="302"/>
      <c r="B25" s="303" t="s">
        <v>337</v>
      </c>
      <c r="C25" s="303" t="s">
        <v>338</v>
      </c>
      <c r="D25" s="232" t="s">
        <v>333</v>
      </c>
      <c r="E25" s="236"/>
      <c r="F25" s="303" t="s">
        <v>338</v>
      </c>
      <c r="G25" s="313" t="s">
        <v>333</v>
      </c>
      <c r="H25" s="313"/>
      <c r="I25" s="237"/>
    </row>
    <row r="26" spans="1:9" ht="21.75" customHeight="1">
      <c r="A26" s="302"/>
      <c r="B26" s="304"/>
      <c r="C26" s="303"/>
      <c r="D26" s="232" t="s">
        <v>330</v>
      </c>
      <c r="E26" s="236"/>
      <c r="F26" s="303"/>
      <c r="G26" s="313" t="s">
        <v>330</v>
      </c>
      <c r="H26" s="313"/>
      <c r="I26" s="237"/>
    </row>
    <row r="27" spans="1:9" ht="21.75" customHeight="1">
      <c r="A27" s="302"/>
      <c r="B27" s="304"/>
      <c r="C27" s="303"/>
      <c r="D27" s="232" t="s">
        <v>331</v>
      </c>
      <c r="E27" s="236"/>
      <c r="F27" s="303"/>
      <c r="G27" s="313" t="s">
        <v>331</v>
      </c>
      <c r="H27" s="313"/>
      <c r="I27" s="237"/>
    </row>
    <row r="28" spans="1:9" ht="21.75" customHeight="1">
      <c r="A28" s="302"/>
      <c r="B28" s="304"/>
      <c r="C28" s="303" t="s">
        <v>339</v>
      </c>
      <c r="D28" s="232" t="s">
        <v>333</v>
      </c>
      <c r="E28" s="236"/>
      <c r="F28" s="303" t="s">
        <v>339</v>
      </c>
      <c r="G28" s="326" t="s">
        <v>364</v>
      </c>
      <c r="H28" s="326"/>
      <c r="I28" s="237"/>
    </row>
    <row r="29" spans="1:9" ht="21.75" customHeight="1">
      <c r="A29" s="302"/>
      <c r="B29" s="304"/>
      <c r="C29" s="303"/>
      <c r="D29" s="232" t="s">
        <v>330</v>
      </c>
      <c r="E29" s="236"/>
      <c r="F29" s="303"/>
      <c r="G29" s="326" t="s">
        <v>365</v>
      </c>
      <c r="H29" s="326"/>
      <c r="I29" s="237"/>
    </row>
    <row r="30" spans="1:9" ht="21.75" customHeight="1">
      <c r="A30" s="302"/>
      <c r="B30" s="304"/>
      <c r="C30" s="303"/>
      <c r="D30" s="232" t="s">
        <v>331</v>
      </c>
      <c r="E30" s="236"/>
      <c r="F30" s="303"/>
      <c r="G30" s="313" t="s">
        <v>331</v>
      </c>
      <c r="H30" s="313"/>
      <c r="I30" s="237"/>
    </row>
    <row r="31" spans="1:9" ht="21.75" customHeight="1">
      <c r="A31" s="302"/>
      <c r="B31" s="304"/>
      <c r="C31" s="303" t="s">
        <v>340</v>
      </c>
      <c r="D31" s="232" t="s">
        <v>333</v>
      </c>
      <c r="E31" s="236"/>
      <c r="F31" s="303" t="s">
        <v>340</v>
      </c>
      <c r="G31" s="313" t="s">
        <v>333</v>
      </c>
      <c r="H31" s="313"/>
      <c r="I31" s="237"/>
    </row>
    <row r="32" spans="1:9" ht="21.75" customHeight="1">
      <c r="A32" s="302"/>
      <c r="B32" s="304"/>
      <c r="C32" s="303"/>
      <c r="D32" s="232" t="s">
        <v>330</v>
      </c>
      <c r="E32" s="236"/>
      <c r="F32" s="303"/>
      <c r="G32" s="313" t="s">
        <v>330</v>
      </c>
      <c r="H32" s="313"/>
      <c r="I32" s="237"/>
    </row>
    <row r="33" spans="1:9" ht="21.75" customHeight="1">
      <c r="A33" s="302"/>
      <c r="B33" s="304"/>
      <c r="C33" s="303"/>
      <c r="D33" s="232" t="s">
        <v>331</v>
      </c>
      <c r="E33" s="236"/>
      <c r="F33" s="303"/>
      <c r="G33" s="313" t="s">
        <v>331</v>
      </c>
      <c r="H33" s="313"/>
      <c r="I33" s="237"/>
    </row>
    <row r="34" spans="1:9" ht="21.75" customHeight="1">
      <c r="A34" s="302"/>
      <c r="B34" s="304"/>
      <c r="C34" s="303" t="s">
        <v>341</v>
      </c>
      <c r="D34" s="232" t="s">
        <v>333</v>
      </c>
      <c r="E34" s="236"/>
      <c r="F34" s="303" t="s">
        <v>341</v>
      </c>
      <c r="G34" s="313" t="s">
        <v>333</v>
      </c>
      <c r="H34" s="313"/>
      <c r="I34" s="237"/>
    </row>
    <row r="35" spans="1:9" ht="21.75" customHeight="1">
      <c r="A35" s="302"/>
      <c r="B35" s="304"/>
      <c r="C35" s="303"/>
      <c r="D35" s="232" t="s">
        <v>330</v>
      </c>
      <c r="E35" s="236"/>
      <c r="F35" s="303"/>
      <c r="G35" s="313" t="s">
        <v>330</v>
      </c>
      <c r="H35" s="313"/>
      <c r="I35" s="237"/>
    </row>
    <row r="36" spans="1:9" ht="21.75" customHeight="1">
      <c r="A36" s="302"/>
      <c r="B36" s="304"/>
      <c r="C36" s="303"/>
      <c r="D36" s="232" t="s">
        <v>331</v>
      </c>
      <c r="E36" s="236"/>
      <c r="F36" s="303"/>
      <c r="G36" s="313" t="s">
        <v>331</v>
      </c>
      <c r="H36" s="313"/>
      <c r="I36" s="237"/>
    </row>
    <row r="37" spans="1:9" ht="21.75" customHeight="1">
      <c r="A37" s="302"/>
      <c r="B37" s="304"/>
      <c r="C37" s="224" t="s">
        <v>336</v>
      </c>
      <c r="D37" s="236"/>
      <c r="E37" s="236"/>
      <c r="F37" s="224" t="s">
        <v>336</v>
      </c>
      <c r="G37" s="313"/>
      <c r="H37" s="313"/>
      <c r="I37" s="237"/>
    </row>
    <row r="38" spans="1:9" ht="21.75" customHeight="1">
      <c r="A38" s="302"/>
      <c r="B38" s="303" t="s">
        <v>342</v>
      </c>
      <c r="C38" s="303" t="s">
        <v>343</v>
      </c>
      <c r="D38" s="232" t="s">
        <v>333</v>
      </c>
      <c r="E38" s="225"/>
      <c r="F38" s="303" t="s">
        <v>343</v>
      </c>
      <c r="G38" s="313" t="s">
        <v>333</v>
      </c>
      <c r="H38" s="313"/>
      <c r="I38" s="237"/>
    </row>
    <row r="39" spans="1:9" ht="21.75" customHeight="1">
      <c r="A39" s="302"/>
      <c r="B39" s="303"/>
      <c r="C39" s="303"/>
      <c r="D39" s="232" t="s">
        <v>330</v>
      </c>
      <c r="E39" s="224"/>
      <c r="F39" s="303"/>
      <c r="G39" s="313" t="s">
        <v>330</v>
      </c>
      <c r="H39" s="313"/>
      <c r="I39" s="237"/>
    </row>
    <row r="40" spans="1:9" ht="21.75" customHeight="1">
      <c r="A40" s="302"/>
      <c r="B40" s="303"/>
      <c r="C40" s="303"/>
      <c r="D40" s="232" t="s">
        <v>331</v>
      </c>
      <c r="E40" s="224"/>
      <c r="F40" s="303"/>
      <c r="G40" s="313" t="s">
        <v>331</v>
      </c>
      <c r="H40" s="313"/>
      <c r="I40" s="237"/>
    </row>
    <row r="41" spans="1:9" ht="21.75" customHeight="1" thickBot="1">
      <c r="A41" s="324"/>
      <c r="B41" s="325"/>
      <c r="C41" s="238" t="s">
        <v>336</v>
      </c>
      <c r="D41" s="239"/>
      <c r="E41" s="238"/>
      <c r="F41" s="238" t="s">
        <v>336</v>
      </c>
      <c r="G41" s="327"/>
      <c r="H41" s="327"/>
      <c r="I41" s="240"/>
    </row>
  </sheetData>
  <sheetProtection/>
  <mergeCells count="72">
    <mergeCell ref="G41:H41"/>
    <mergeCell ref="C34:C36"/>
    <mergeCell ref="F34:F36"/>
    <mergeCell ref="G34:H34"/>
    <mergeCell ref="G35:H35"/>
    <mergeCell ref="G36:H36"/>
    <mergeCell ref="F28:F30"/>
    <mergeCell ref="G28:H28"/>
    <mergeCell ref="G37:H37"/>
    <mergeCell ref="G29:H29"/>
    <mergeCell ref="G30:H30"/>
    <mergeCell ref="G40:H40"/>
    <mergeCell ref="G32:H32"/>
    <mergeCell ref="G33:H33"/>
    <mergeCell ref="G19:H19"/>
    <mergeCell ref="G20:H20"/>
    <mergeCell ref="G24:H24"/>
    <mergeCell ref="B38:B41"/>
    <mergeCell ref="C38:C40"/>
    <mergeCell ref="F38:F40"/>
    <mergeCell ref="G38:H38"/>
    <mergeCell ref="G39:H39"/>
    <mergeCell ref="B25:B37"/>
    <mergeCell ref="C25:C27"/>
    <mergeCell ref="F25:F27"/>
    <mergeCell ref="G25:H25"/>
    <mergeCell ref="G26:H26"/>
    <mergeCell ref="G27:H27"/>
    <mergeCell ref="C28:C30"/>
    <mergeCell ref="C31:C33"/>
    <mergeCell ref="F31:F33"/>
    <mergeCell ref="G31:H31"/>
    <mergeCell ref="C21:C23"/>
    <mergeCell ref="F21:F23"/>
    <mergeCell ref="G21:H21"/>
    <mergeCell ref="G22:H22"/>
    <mergeCell ref="G23:H23"/>
    <mergeCell ref="C18:C20"/>
    <mergeCell ref="F18:F20"/>
    <mergeCell ref="G18:H18"/>
    <mergeCell ref="A9:A10"/>
    <mergeCell ref="B9:E9"/>
    <mergeCell ref="F9:I9"/>
    <mergeCell ref="B10:E10"/>
    <mergeCell ref="F10:I10"/>
    <mergeCell ref="G15:H15"/>
    <mergeCell ref="A11:A41"/>
    <mergeCell ref="G11:H11"/>
    <mergeCell ref="B12:B24"/>
    <mergeCell ref="C12:C14"/>
    <mergeCell ref="F12:F14"/>
    <mergeCell ref="G12:H12"/>
    <mergeCell ref="G13:H13"/>
    <mergeCell ref="G14:H14"/>
    <mergeCell ref="C15:C17"/>
    <mergeCell ref="F15:F17"/>
    <mergeCell ref="G16:H16"/>
    <mergeCell ref="G17:H17"/>
    <mergeCell ref="A6:C8"/>
    <mergeCell ref="F6:G6"/>
    <mergeCell ref="H6:I6"/>
    <mergeCell ref="F7:G7"/>
    <mergeCell ref="H7:I7"/>
    <mergeCell ref="F8:G8"/>
    <mergeCell ref="H8:I8"/>
    <mergeCell ref="A5:C5"/>
    <mergeCell ref="D5:E5"/>
    <mergeCell ref="F5:G5"/>
    <mergeCell ref="H5:I5"/>
    <mergeCell ref="A2:I2"/>
    <mergeCell ref="A4:C4"/>
    <mergeCell ref="D4:I4"/>
  </mergeCells>
  <printOptions horizontalCentered="1"/>
  <pageMargins left="0.46805555555555556" right="0.46805555555555556" top="0.38958333333333334" bottom="0.38958333333333334" header="0.35" footer="0.20069444444444445"/>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T41"/>
  <sheetViews>
    <sheetView showGridLines="0" zoomScalePageLayoutView="0" workbookViewId="0" topLeftCell="A1">
      <selection activeCell="E14" sqref="E14"/>
    </sheetView>
  </sheetViews>
  <sheetFormatPr defaultColWidth="12" defaultRowHeight="11.25"/>
  <cols>
    <col min="1" max="2" width="8.16015625" style="210" customWidth="1"/>
    <col min="3" max="3" width="16.5" style="210" customWidth="1"/>
    <col min="4" max="4" width="32.5" style="210" customWidth="1"/>
    <col min="5" max="5" width="23.66015625" style="210" customWidth="1"/>
    <col min="6" max="6" width="16.5" style="210" customWidth="1"/>
    <col min="7" max="7" width="16.83203125" style="210" customWidth="1"/>
    <col min="8" max="8" width="16.5" style="210" customWidth="1"/>
    <col min="9" max="9" width="26.16015625" style="210" customWidth="1"/>
    <col min="10" max="16384" width="12" style="210" customWidth="1"/>
  </cols>
  <sheetData>
    <row r="1" spans="1:4" ht="16.5" customHeight="1">
      <c r="A1" s="221"/>
      <c r="B1" s="222"/>
      <c r="C1" s="222"/>
      <c r="D1" s="222"/>
    </row>
    <row r="2" spans="1:9" ht="33.75" customHeight="1">
      <c r="A2" s="284" t="s">
        <v>307</v>
      </c>
      <c r="B2" s="284"/>
      <c r="C2" s="284"/>
      <c r="D2" s="284"/>
      <c r="E2" s="284"/>
      <c r="F2" s="284"/>
      <c r="G2" s="284"/>
      <c r="H2" s="284"/>
      <c r="I2" s="284"/>
    </row>
    <row r="3" spans="1:4" ht="21.75" customHeight="1" thickBot="1">
      <c r="A3" s="211"/>
      <c r="B3" s="212"/>
      <c r="C3" s="212"/>
      <c r="D3" s="212"/>
    </row>
    <row r="4" spans="1:20" ht="21.75" customHeight="1">
      <c r="A4" s="307" t="s">
        <v>17</v>
      </c>
      <c r="B4" s="308"/>
      <c r="C4" s="308"/>
      <c r="D4" s="309" t="s">
        <v>366</v>
      </c>
      <c r="E4" s="309"/>
      <c r="F4" s="309"/>
      <c r="G4" s="309"/>
      <c r="H4" s="309"/>
      <c r="I4" s="310"/>
      <c r="K4" s="223"/>
      <c r="L4" s="223"/>
      <c r="M4" s="223"/>
      <c r="N4" s="223"/>
      <c r="O4" s="223"/>
      <c r="P4" s="223"/>
      <c r="Q4" s="223"/>
      <c r="R4" s="223"/>
      <c r="S4" s="223"/>
      <c r="T4" s="223"/>
    </row>
    <row r="5" spans="1:20" ht="21.75" customHeight="1">
      <c r="A5" s="302" t="s">
        <v>310</v>
      </c>
      <c r="B5" s="303"/>
      <c r="C5" s="303"/>
      <c r="D5" s="303" t="s">
        <v>350</v>
      </c>
      <c r="E5" s="303"/>
      <c r="F5" s="303" t="s">
        <v>1</v>
      </c>
      <c r="G5" s="303"/>
      <c r="H5" s="304" t="s">
        <v>351</v>
      </c>
      <c r="I5" s="305"/>
      <c r="K5" s="226"/>
      <c r="L5" s="227"/>
      <c r="M5" s="228"/>
      <c r="N5" s="229"/>
      <c r="O5" s="230"/>
      <c r="P5" s="230"/>
      <c r="Q5" s="231"/>
      <c r="R5" s="231"/>
      <c r="S5" s="231"/>
      <c r="T5" s="231"/>
    </row>
    <row r="6" spans="1:9" ht="21.75" customHeight="1">
      <c r="A6" s="302" t="s">
        <v>312</v>
      </c>
      <c r="B6" s="311"/>
      <c r="C6" s="311"/>
      <c r="D6" s="232" t="s">
        <v>313</v>
      </c>
      <c r="E6" s="233" t="s">
        <v>371</v>
      </c>
      <c r="F6" s="313" t="s">
        <v>314</v>
      </c>
      <c r="G6" s="313"/>
      <c r="H6" s="314" t="s">
        <v>371</v>
      </c>
      <c r="I6" s="315"/>
    </row>
    <row r="7" spans="1:9" ht="21.75" customHeight="1">
      <c r="A7" s="312"/>
      <c r="B7" s="311"/>
      <c r="C7" s="311"/>
      <c r="D7" s="232" t="s">
        <v>315</v>
      </c>
      <c r="E7" s="233" t="s">
        <v>371</v>
      </c>
      <c r="F7" s="313" t="s">
        <v>315</v>
      </c>
      <c r="G7" s="313"/>
      <c r="H7" s="314" t="s">
        <v>372</v>
      </c>
      <c r="I7" s="316"/>
    </row>
    <row r="8" spans="1:9" ht="21.75" customHeight="1">
      <c r="A8" s="312"/>
      <c r="B8" s="311"/>
      <c r="C8" s="311"/>
      <c r="D8" s="232" t="s">
        <v>354</v>
      </c>
      <c r="E8" s="232">
        <v>0</v>
      </c>
      <c r="F8" s="313" t="s">
        <v>355</v>
      </c>
      <c r="G8" s="313"/>
      <c r="H8" s="317">
        <v>0</v>
      </c>
      <c r="I8" s="318"/>
    </row>
    <row r="9" spans="1:9" ht="21.75" customHeight="1">
      <c r="A9" s="302" t="s">
        <v>317</v>
      </c>
      <c r="B9" s="303" t="s">
        <v>318</v>
      </c>
      <c r="C9" s="303"/>
      <c r="D9" s="303"/>
      <c r="E9" s="303"/>
      <c r="F9" s="303" t="s">
        <v>319</v>
      </c>
      <c r="G9" s="303"/>
      <c r="H9" s="303"/>
      <c r="I9" s="320"/>
    </row>
    <row r="10" spans="1:9" ht="128.25" customHeight="1">
      <c r="A10" s="319"/>
      <c r="B10" s="321" t="s">
        <v>367</v>
      </c>
      <c r="C10" s="321"/>
      <c r="D10" s="321"/>
      <c r="E10" s="321"/>
      <c r="F10" s="321" t="s">
        <v>368</v>
      </c>
      <c r="G10" s="321"/>
      <c r="H10" s="322"/>
      <c r="I10" s="323"/>
    </row>
    <row r="11" spans="1:9" ht="24">
      <c r="A11" s="302" t="s">
        <v>321</v>
      </c>
      <c r="B11" s="235" t="s">
        <v>322</v>
      </c>
      <c r="C11" s="224" t="s">
        <v>323</v>
      </c>
      <c r="D11" s="224" t="s">
        <v>324</v>
      </c>
      <c r="E11" s="224" t="s">
        <v>325</v>
      </c>
      <c r="F11" s="224" t="s">
        <v>323</v>
      </c>
      <c r="G11" s="303" t="s">
        <v>324</v>
      </c>
      <c r="H11" s="303"/>
      <c r="I11" s="234" t="s">
        <v>325</v>
      </c>
    </row>
    <row r="12" spans="1:9" ht="21.75" customHeight="1">
      <c r="A12" s="302"/>
      <c r="B12" s="303" t="s">
        <v>326</v>
      </c>
      <c r="C12" s="303" t="s">
        <v>327</v>
      </c>
      <c r="D12" s="232" t="s">
        <v>333</v>
      </c>
      <c r="E12" s="236"/>
      <c r="F12" s="303" t="s">
        <v>327</v>
      </c>
      <c r="G12" s="313" t="s">
        <v>333</v>
      </c>
      <c r="H12" s="313"/>
      <c r="I12" s="237"/>
    </row>
    <row r="13" spans="1:9" ht="21.75" customHeight="1">
      <c r="A13" s="302"/>
      <c r="B13" s="304"/>
      <c r="C13" s="303"/>
      <c r="D13" s="232" t="s">
        <v>330</v>
      </c>
      <c r="E13" s="236"/>
      <c r="F13" s="303"/>
      <c r="G13" s="313" t="s">
        <v>330</v>
      </c>
      <c r="H13" s="313"/>
      <c r="I13" s="237"/>
    </row>
    <row r="14" spans="1:9" ht="21.75" customHeight="1">
      <c r="A14" s="302"/>
      <c r="B14" s="304"/>
      <c r="C14" s="303"/>
      <c r="D14" s="232" t="s">
        <v>331</v>
      </c>
      <c r="E14" s="236"/>
      <c r="F14" s="303"/>
      <c r="G14" s="313" t="s">
        <v>331</v>
      </c>
      <c r="H14" s="313"/>
      <c r="I14" s="237"/>
    </row>
    <row r="15" spans="1:9" ht="21.75" customHeight="1">
      <c r="A15" s="302"/>
      <c r="B15" s="304"/>
      <c r="C15" s="303" t="s">
        <v>332</v>
      </c>
      <c r="D15" s="232" t="s">
        <v>333</v>
      </c>
      <c r="E15" s="236"/>
      <c r="F15" s="303" t="s">
        <v>332</v>
      </c>
      <c r="G15" s="313" t="s">
        <v>333</v>
      </c>
      <c r="H15" s="313"/>
      <c r="I15" s="237"/>
    </row>
    <row r="16" spans="1:9" ht="21.75" customHeight="1">
      <c r="A16" s="302"/>
      <c r="B16" s="304"/>
      <c r="C16" s="303"/>
      <c r="D16" s="232" t="s">
        <v>330</v>
      </c>
      <c r="E16" s="236"/>
      <c r="F16" s="303"/>
      <c r="G16" s="313" t="s">
        <v>330</v>
      </c>
      <c r="H16" s="313"/>
      <c r="I16" s="237"/>
    </row>
    <row r="17" spans="1:9" ht="21.75" customHeight="1">
      <c r="A17" s="302"/>
      <c r="B17" s="304"/>
      <c r="C17" s="303"/>
      <c r="D17" s="232" t="s">
        <v>331</v>
      </c>
      <c r="E17" s="236"/>
      <c r="F17" s="303"/>
      <c r="G17" s="313" t="s">
        <v>331</v>
      </c>
      <c r="H17" s="313"/>
      <c r="I17" s="237"/>
    </row>
    <row r="18" spans="1:9" ht="21.75" customHeight="1">
      <c r="A18" s="302"/>
      <c r="B18" s="304"/>
      <c r="C18" s="303" t="s">
        <v>334</v>
      </c>
      <c r="D18" s="232" t="s">
        <v>333</v>
      </c>
      <c r="E18" s="236"/>
      <c r="F18" s="303" t="s">
        <v>334</v>
      </c>
      <c r="G18" s="313" t="s">
        <v>333</v>
      </c>
      <c r="H18" s="313"/>
      <c r="I18" s="237"/>
    </row>
    <row r="19" spans="1:9" ht="21.75" customHeight="1">
      <c r="A19" s="302"/>
      <c r="B19" s="304"/>
      <c r="C19" s="303"/>
      <c r="D19" s="232" t="s">
        <v>330</v>
      </c>
      <c r="E19" s="236"/>
      <c r="F19" s="303"/>
      <c r="G19" s="313" t="s">
        <v>330</v>
      </c>
      <c r="H19" s="313"/>
      <c r="I19" s="237"/>
    </row>
    <row r="20" spans="1:9" ht="21.75" customHeight="1">
      <c r="A20" s="302"/>
      <c r="B20" s="304"/>
      <c r="C20" s="303"/>
      <c r="D20" s="232" t="s">
        <v>331</v>
      </c>
      <c r="E20" s="236"/>
      <c r="F20" s="303"/>
      <c r="G20" s="313" t="s">
        <v>331</v>
      </c>
      <c r="H20" s="313"/>
      <c r="I20" s="237"/>
    </row>
    <row r="21" spans="1:9" ht="21.75" customHeight="1">
      <c r="A21" s="302"/>
      <c r="B21" s="304"/>
      <c r="C21" s="303" t="s">
        <v>335</v>
      </c>
      <c r="D21" s="232" t="s">
        <v>333</v>
      </c>
      <c r="E21" s="236"/>
      <c r="F21" s="303" t="s">
        <v>335</v>
      </c>
      <c r="G21" s="313" t="s">
        <v>333</v>
      </c>
      <c r="H21" s="313"/>
      <c r="I21" s="237"/>
    </row>
    <row r="22" spans="1:9" ht="21.75" customHeight="1">
      <c r="A22" s="302"/>
      <c r="B22" s="304"/>
      <c r="C22" s="303"/>
      <c r="D22" s="232" t="s">
        <v>330</v>
      </c>
      <c r="E22" s="236"/>
      <c r="F22" s="303"/>
      <c r="G22" s="313" t="s">
        <v>330</v>
      </c>
      <c r="H22" s="313"/>
      <c r="I22" s="237"/>
    </row>
    <row r="23" spans="1:9" ht="21.75" customHeight="1">
      <c r="A23" s="302"/>
      <c r="B23" s="304"/>
      <c r="C23" s="303"/>
      <c r="D23" s="232" t="s">
        <v>331</v>
      </c>
      <c r="E23" s="236"/>
      <c r="F23" s="303"/>
      <c r="G23" s="313" t="s">
        <v>331</v>
      </c>
      <c r="H23" s="313"/>
      <c r="I23" s="237"/>
    </row>
    <row r="24" spans="1:9" ht="21.75" customHeight="1">
      <c r="A24" s="302"/>
      <c r="B24" s="304"/>
      <c r="C24" s="224" t="s">
        <v>336</v>
      </c>
      <c r="D24" s="236"/>
      <c r="E24" s="224"/>
      <c r="F24" s="224" t="s">
        <v>336</v>
      </c>
      <c r="G24" s="313"/>
      <c r="H24" s="313"/>
      <c r="I24" s="237"/>
    </row>
    <row r="25" spans="1:9" ht="21.75" customHeight="1">
      <c r="A25" s="302"/>
      <c r="B25" s="303" t="s">
        <v>337</v>
      </c>
      <c r="C25" s="303" t="s">
        <v>338</v>
      </c>
      <c r="D25" s="232" t="s">
        <v>333</v>
      </c>
      <c r="E25" s="236"/>
      <c r="F25" s="303" t="s">
        <v>338</v>
      </c>
      <c r="G25" s="313" t="s">
        <v>333</v>
      </c>
      <c r="H25" s="313"/>
      <c r="I25" s="237"/>
    </row>
    <row r="26" spans="1:9" ht="21.75" customHeight="1">
      <c r="A26" s="302"/>
      <c r="B26" s="304"/>
      <c r="C26" s="303"/>
      <c r="D26" s="232" t="s">
        <v>330</v>
      </c>
      <c r="E26" s="236"/>
      <c r="F26" s="303"/>
      <c r="G26" s="313" t="s">
        <v>330</v>
      </c>
      <c r="H26" s="313"/>
      <c r="I26" s="237"/>
    </row>
    <row r="27" spans="1:9" ht="21.75" customHeight="1">
      <c r="A27" s="302"/>
      <c r="B27" s="304"/>
      <c r="C27" s="303"/>
      <c r="D27" s="232" t="s">
        <v>331</v>
      </c>
      <c r="E27" s="236"/>
      <c r="F27" s="303"/>
      <c r="G27" s="313" t="s">
        <v>331</v>
      </c>
      <c r="H27" s="313"/>
      <c r="I27" s="237"/>
    </row>
    <row r="28" spans="1:9" ht="21.75" customHeight="1">
      <c r="A28" s="302"/>
      <c r="B28" s="304"/>
      <c r="C28" s="303" t="s">
        <v>339</v>
      </c>
      <c r="D28" s="232" t="s">
        <v>333</v>
      </c>
      <c r="E28" s="236"/>
      <c r="F28" s="303" t="s">
        <v>339</v>
      </c>
      <c r="G28" s="326" t="s">
        <v>369</v>
      </c>
      <c r="H28" s="326"/>
      <c r="I28" s="237"/>
    </row>
    <row r="29" spans="1:9" ht="21.75" customHeight="1">
      <c r="A29" s="302"/>
      <c r="B29" s="304"/>
      <c r="C29" s="303"/>
      <c r="D29" s="232" t="s">
        <v>330</v>
      </c>
      <c r="E29" s="236"/>
      <c r="F29" s="303"/>
      <c r="G29" s="326" t="s">
        <v>370</v>
      </c>
      <c r="H29" s="326"/>
      <c r="I29" s="237"/>
    </row>
    <row r="30" spans="1:9" ht="21.75" customHeight="1">
      <c r="A30" s="302"/>
      <c r="B30" s="304"/>
      <c r="C30" s="303"/>
      <c r="D30" s="232" t="s">
        <v>331</v>
      </c>
      <c r="E30" s="236"/>
      <c r="F30" s="303"/>
      <c r="G30" s="313" t="s">
        <v>331</v>
      </c>
      <c r="H30" s="313"/>
      <c r="I30" s="237"/>
    </row>
    <row r="31" spans="1:9" ht="21.75" customHeight="1">
      <c r="A31" s="302"/>
      <c r="B31" s="304"/>
      <c r="C31" s="303" t="s">
        <v>340</v>
      </c>
      <c r="D31" s="232" t="s">
        <v>333</v>
      </c>
      <c r="E31" s="236"/>
      <c r="F31" s="303" t="s">
        <v>340</v>
      </c>
      <c r="G31" s="313" t="s">
        <v>333</v>
      </c>
      <c r="H31" s="313"/>
      <c r="I31" s="237"/>
    </row>
    <row r="32" spans="1:9" ht="21.75" customHeight="1">
      <c r="A32" s="302"/>
      <c r="B32" s="304"/>
      <c r="C32" s="303"/>
      <c r="D32" s="232" t="s">
        <v>330</v>
      </c>
      <c r="E32" s="236"/>
      <c r="F32" s="303"/>
      <c r="G32" s="313" t="s">
        <v>330</v>
      </c>
      <c r="H32" s="313"/>
      <c r="I32" s="237"/>
    </row>
    <row r="33" spans="1:9" ht="21.75" customHeight="1">
      <c r="A33" s="302"/>
      <c r="B33" s="304"/>
      <c r="C33" s="303"/>
      <c r="D33" s="232" t="s">
        <v>331</v>
      </c>
      <c r="E33" s="236"/>
      <c r="F33" s="303"/>
      <c r="G33" s="313" t="s">
        <v>331</v>
      </c>
      <c r="H33" s="313"/>
      <c r="I33" s="237"/>
    </row>
    <row r="34" spans="1:9" ht="21.75" customHeight="1">
      <c r="A34" s="302"/>
      <c r="B34" s="304"/>
      <c r="C34" s="303" t="s">
        <v>341</v>
      </c>
      <c r="D34" s="232" t="s">
        <v>333</v>
      </c>
      <c r="E34" s="236"/>
      <c r="F34" s="303" t="s">
        <v>341</v>
      </c>
      <c r="G34" s="313" t="s">
        <v>333</v>
      </c>
      <c r="H34" s="313"/>
      <c r="I34" s="237"/>
    </row>
    <row r="35" spans="1:9" ht="21.75" customHeight="1">
      <c r="A35" s="302"/>
      <c r="B35" s="304"/>
      <c r="C35" s="303"/>
      <c r="D35" s="232" t="s">
        <v>330</v>
      </c>
      <c r="E35" s="236"/>
      <c r="F35" s="303"/>
      <c r="G35" s="313" t="s">
        <v>330</v>
      </c>
      <c r="H35" s="313"/>
      <c r="I35" s="237"/>
    </row>
    <row r="36" spans="1:9" ht="21.75" customHeight="1">
      <c r="A36" s="302"/>
      <c r="B36" s="304"/>
      <c r="C36" s="303"/>
      <c r="D36" s="232" t="s">
        <v>331</v>
      </c>
      <c r="E36" s="236"/>
      <c r="F36" s="303"/>
      <c r="G36" s="313" t="s">
        <v>331</v>
      </c>
      <c r="H36" s="313"/>
      <c r="I36" s="237"/>
    </row>
    <row r="37" spans="1:9" ht="21.75" customHeight="1">
      <c r="A37" s="302"/>
      <c r="B37" s="304"/>
      <c r="C37" s="224" t="s">
        <v>336</v>
      </c>
      <c r="D37" s="236"/>
      <c r="E37" s="236"/>
      <c r="F37" s="224" t="s">
        <v>336</v>
      </c>
      <c r="G37" s="313"/>
      <c r="H37" s="313"/>
      <c r="I37" s="237"/>
    </row>
    <row r="38" spans="1:9" ht="21.75" customHeight="1">
      <c r="A38" s="302"/>
      <c r="B38" s="303" t="s">
        <v>342</v>
      </c>
      <c r="C38" s="303" t="s">
        <v>343</v>
      </c>
      <c r="D38" s="232" t="s">
        <v>333</v>
      </c>
      <c r="E38" s="225"/>
      <c r="F38" s="303" t="s">
        <v>343</v>
      </c>
      <c r="G38" s="313" t="s">
        <v>333</v>
      </c>
      <c r="H38" s="313"/>
      <c r="I38" s="237"/>
    </row>
    <row r="39" spans="1:9" ht="21.75" customHeight="1">
      <c r="A39" s="302"/>
      <c r="B39" s="303"/>
      <c r="C39" s="303"/>
      <c r="D39" s="232" t="s">
        <v>330</v>
      </c>
      <c r="E39" s="224"/>
      <c r="F39" s="303"/>
      <c r="G39" s="313" t="s">
        <v>330</v>
      </c>
      <c r="H39" s="313"/>
      <c r="I39" s="237"/>
    </row>
    <row r="40" spans="1:9" ht="21.75" customHeight="1">
      <c r="A40" s="302"/>
      <c r="B40" s="303"/>
      <c r="C40" s="303"/>
      <c r="D40" s="232" t="s">
        <v>331</v>
      </c>
      <c r="E40" s="224"/>
      <c r="F40" s="303"/>
      <c r="G40" s="313" t="s">
        <v>331</v>
      </c>
      <c r="H40" s="313"/>
      <c r="I40" s="237"/>
    </row>
    <row r="41" spans="1:9" ht="21.75" customHeight="1" thickBot="1">
      <c r="A41" s="324"/>
      <c r="B41" s="325"/>
      <c r="C41" s="238" t="s">
        <v>336</v>
      </c>
      <c r="D41" s="239"/>
      <c r="E41" s="238"/>
      <c r="F41" s="238" t="s">
        <v>336</v>
      </c>
      <c r="G41" s="327"/>
      <c r="H41" s="327"/>
      <c r="I41" s="240"/>
    </row>
  </sheetData>
  <sheetProtection/>
  <mergeCells count="72">
    <mergeCell ref="F8:G8"/>
    <mergeCell ref="H8:I8"/>
    <mergeCell ref="A2:I2"/>
    <mergeCell ref="A4:C4"/>
    <mergeCell ref="D4:I4"/>
    <mergeCell ref="A5:C5"/>
    <mergeCell ref="D5:E5"/>
    <mergeCell ref="F5:G5"/>
    <mergeCell ref="H5:I5"/>
    <mergeCell ref="A9:A10"/>
    <mergeCell ref="B9:E9"/>
    <mergeCell ref="F9:I9"/>
    <mergeCell ref="B10:E10"/>
    <mergeCell ref="F10:I10"/>
    <mergeCell ref="A6:C8"/>
    <mergeCell ref="F6:G6"/>
    <mergeCell ref="H6:I6"/>
    <mergeCell ref="F7:G7"/>
    <mergeCell ref="H7:I7"/>
    <mergeCell ref="A11:A41"/>
    <mergeCell ref="G11:H11"/>
    <mergeCell ref="B12:B24"/>
    <mergeCell ref="C12:C14"/>
    <mergeCell ref="F12:F14"/>
    <mergeCell ref="G12:H12"/>
    <mergeCell ref="G13:H13"/>
    <mergeCell ref="G14:H14"/>
    <mergeCell ref="C15:C17"/>
    <mergeCell ref="F15:F17"/>
    <mergeCell ref="G15:H15"/>
    <mergeCell ref="G16:H16"/>
    <mergeCell ref="G17:H17"/>
    <mergeCell ref="C18:C20"/>
    <mergeCell ref="F18:F20"/>
    <mergeCell ref="G18:H18"/>
    <mergeCell ref="G19:H19"/>
    <mergeCell ref="G20:H20"/>
    <mergeCell ref="F28:F30"/>
    <mergeCell ref="G28:H28"/>
    <mergeCell ref="C21:C23"/>
    <mergeCell ref="F21:F23"/>
    <mergeCell ref="G21:H21"/>
    <mergeCell ref="G22:H22"/>
    <mergeCell ref="G23:H23"/>
    <mergeCell ref="G32:H32"/>
    <mergeCell ref="G33:H33"/>
    <mergeCell ref="G24:H24"/>
    <mergeCell ref="B25:B37"/>
    <mergeCell ref="C25:C27"/>
    <mergeCell ref="F25:F27"/>
    <mergeCell ref="G25:H25"/>
    <mergeCell ref="G26:H26"/>
    <mergeCell ref="G27:H27"/>
    <mergeCell ref="C28:C30"/>
    <mergeCell ref="C34:C36"/>
    <mergeCell ref="F34:F36"/>
    <mergeCell ref="G34:H34"/>
    <mergeCell ref="G35:H35"/>
    <mergeCell ref="G36:H36"/>
    <mergeCell ref="G29:H29"/>
    <mergeCell ref="G30:H30"/>
    <mergeCell ref="C31:C33"/>
    <mergeCell ref="F31:F33"/>
    <mergeCell ref="G31:H31"/>
    <mergeCell ref="G37:H37"/>
    <mergeCell ref="B38:B41"/>
    <mergeCell ref="C38:C40"/>
    <mergeCell ref="F38:F40"/>
    <mergeCell ref="G38:H38"/>
    <mergeCell ref="G39:H39"/>
    <mergeCell ref="G40:H40"/>
    <mergeCell ref="G41:H41"/>
  </mergeCells>
  <printOptions horizontalCentered="1"/>
  <pageMargins left="0.46805555555555556" right="0.46805555555555556" top="0.38958333333333334" bottom="0.38958333333333334" header="0.35" footer="0.20069444444444445"/>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12" defaultRowHeight="11.25"/>
  <cols>
    <col min="1" max="16384" width="12" style="210" customWidth="1"/>
  </cols>
  <sheetData>
    <row r="1" spans="1:4" ht="14.25">
      <c r="A1" s="221"/>
      <c r="B1" s="222"/>
      <c r="C1" s="222"/>
      <c r="D1" s="222"/>
    </row>
    <row r="2" spans="1:9" ht="20.25" customHeight="1">
      <c r="A2" s="284" t="s">
        <v>307</v>
      </c>
      <c r="B2" s="284"/>
      <c r="C2" s="284"/>
      <c r="D2" s="284"/>
      <c r="E2" s="284"/>
      <c r="F2" s="284"/>
      <c r="G2" s="284"/>
      <c r="H2" s="284"/>
      <c r="I2" s="284"/>
    </row>
    <row r="3" spans="1:4" ht="14.25">
      <c r="A3" s="211"/>
      <c r="B3" s="212"/>
      <c r="C3" s="212"/>
      <c r="D3" s="212"/>
    </row>
    <row r="4" spans="1:9" ht="14.25">
      <c r="A4" s="307" t="s">
        <v>17</v>
      </c>
      <c r="B4" s="308"/>
      <c r="C4" s="308"/>
      <c r="D4" s="308" t="s">
        <v>376</v>
      </c>
      <c r="E4" s="308"/>
      <c r="F4" s="308"/>
      <c r="G4" s="308"/>
      <c r="H4" s="308"/>
      <c r="I4" s="330"/>
    </row>
    <row r="5" spans="1:9" ht="14.25">
      <c r="A5" s="302" t="s">
        <v>310</v>
      </c>
      <c r="B5" s="303"/>
      <c r="C5" s="303"/>
      <c r="D5" s="303" t="s">
        <v>350</v>
      </c>
      <c r="E5" s="303"/>
      <c r="F5" s="303" t="s">
        <v>1</v>
      </c>
      <c r="G5" s="303"/>
      <c r="H5" s="304" t="s">
        <v>373</v>
      </c>
      <c r="I5" s="305"/>
    </row>
    <row r="6" spans="1:9" ht="42.75">
      <c r="A6" s="302" t="s">
        <v>312</v>
      </c>
      <c r="B6" s="328"/>
      <c r="C6" s="328"/>
      <c r="D6" s="232" t="s">
        <v>313</v>
      </c>
      <c r="E6" s="232">
        <v>488.2</v>
      </c>
      <c r="F6" s="313" t="s">
        <v>314</v>
      </c>
      <c r="G6" s="313"/>
      <c r="H6" s="317">
        <v>97.64</v>
      </c>
      <c r="I6" s="318"/>
    </row>
    <row r="7" spans="1:9" ht="42.75">
      <c r="A7" s="329"/>
      <c r="B7" s="328"/>
      <c r="C7" s="328"/>
      <c r="D7" s="232" t="s">
        <v>315</v>
      </c>
      <c r="E7" s="232">
        <v>488.2</v>
      </c>
      <c r="F7" s="313" t="s">
        <v>315</v>
      </c>
      <c r="G7" s="313"/>
      <c r="H7" s="317">
        <v>97.64</v>
      </c>
      <c r="I7" s="318"/>
    </row>
    <row r="8" spans="1:9" ht="28.5">
      <c r="A8" s="329"/>
      <c r="B8" s="328"/>
      <c r="C8" s="328"/>
      <c r="D8" s="232" t="s">
        <v>374</v>
      </c>
      <c r="E8" s="232"/>
      <c r="F8" s="313" t="s">
        <v>375</v>
      </c>
      <c r="G8" s="313"/>
      <c r="H8" s="317"/>
      <c r="I8" s="318"/>
    </row>
    <row r="9" spans="1:9" ht="14.25">
      <c r="A9" s="302" t="s">
        <v>317</v>
      </c>
      <c r="B9" s="303" t="s">
        <v>318</v>
      </c>
      <c r="C9" s="303"/>
      <c r="D9" s="303"/>
      <c r="E9" s="303"/>
      <c r="F9" s="303" t="s">
        <v>319</v>
      </c>
      <c r="G9" s="303"/>
      <c r="H9" s="303"/>
      <c r="I9" s="320"/>
    </row>
    <row r="10" spans="1:9" ht="108" customHeight="1">
      <c r="A10" s="319"/>
      <c r="B10" s="321" t="s">
        <v>377</v>
      </c>
      <c r="C10" s="321"/>
      <c r="D10" s="321"/>
      <c r="E10" s="321"/>
      <c r="F10" s="321" t="s">
        <v>377</v>
      </c>
      <c r="G10" s="321"/>
      <c r="H10" s="321"/>
      <c r="I10" s="321"/>
    </row>
    <row r="11" spans="1:9" ht="24">
      <c r="A11" s="302" t="s">
        <v>321</v>
      </c>
      <c r="B11" s="235" t="s">
        <v>322</v>
      </c>
      <c r="C11" s="224" t="s">
        <v>323</v>
      </c>
      <c r="D11" s="224" t="s">
        <v>324</v>
      </c>
      <c r="E11" s="224" t="s">
        <v>325</v>
      </c>
      <c r="F11" s="224" t="s">
        <v>323</v>
      </c>
      <c r="G11" s="303" t="s">
        <v>324</v>
      </c>
      <c r="H11" s="303"/>
      <c r="I11" s="234" t="s">
        <v>325</v>
      </c>
    </row>
    <row r="12" spans="1:9" ht="9.75" customHeight="1">
      <c r="A12" s="302"/>
      <c r="B12" s="303" t="s">
        <v>326</v>
      </c>
      <c r="C12" s="303" t="s">
        <v>327</v>
      </c>
      <c r="D12" s="232" t="s">
        <v>333</v>
      </c>
      <c r="E12" s="236"/>
      <c r="F12" s="303" t="s">
        <v>327</v>
      </c>
      <c r="G12" s="313" t="s">
        <v>333</v>
      </c>
      <c r="H12" s="313"/>
      <c r="I12" s="237"/>
    </row>
    <row r="13" spans="1:9" ht="9.75" customHeight="1">
      <c r="A13" s="302"/>
      <c r="B13" s="304"/>
      <c r="C13" s="303"/>
      <c r="D13" s="232" t="s">
        <v>330</v>
      </c>
      <c r="E13" s="236"/>
      <c r="F13" s="303"/>
      <c r="G13" s="313" t="s">
        <v>330</v>
      </c>
      <c r="H13" s="313"/>
      <c r="I13" s="237"/>
    </row>
    <row r="14" spans="1:9" ht="9.75" customHeight="1">
      <c r="A14" s="302"/>
      <c r="B14" s="304"/>
      <c r="C14" s="303"/>
      <c r="D14" s="232" t="s">
        <v>331</v>
      </c>
      <c r="E14" s="236"/>
      <c r="F14" s="303"/>
      <c r="G14" s="313" t="s">
        <v>331</v>
      </c>
      <c r="H14" s="313"/>
      <c r="I14" s="237"/>
    </row>
    <row r="15" spans="1:9" ht="9.75" customHeight="1">
      <c r="A15" s="302"/>
      <c r="B15" s="304"/>
      <c r="C15" s="303" t="s">
        <v>332</v>
      </c>
      <c r="D15" s="232" t="s">
        <v>333</v>
      </c>
      <c r="E15" s="236"/>
      <c r="F15" s="303" t="s">
        <v>332</v>
      </c>
      <c r="G15" s="313" t="s">
        <v>333</v>
      </c>
      <c r="H15" s="313"/>
      <c r="I15" s="237"/>
    </row>
    <row r="16" spans="1:9" ht="9.75" customHeight="1">
      <c r="A16" s="302"/>
      <c r="B16" s="304"/>
      <c r="C16" s="303"/>
      <c r="D16" s="232" t="s">
        <v>330</v>
      </c>
      <c r="E16" s="236"/>
      <c r="F16" s="303"/>
      <c r="G16" s="313" t="s">
        <v>330</v>
      </c>
      <c r="H16" s="313"/>
      <c r="I16" s="237"/>
    </row>
    <row r="17" spans="1:9" ht="9.75" customHeight="1">
      <c r="A17" s="302"/>
      <c r="B17" s="304"/>
      <c r="C17" s="303"/>
      <c r="D17" s="232" t="s">
        <v>331</v>
      </c>
      <c r="E17" s="236"/>
      <c r="F17" s="303"/>
      <c r="G17" s="313" t="s">
        <v>331</v>
      </c>
      <c r="H17" s="313"/>
      <c r="I17" s="237"/>
    </row>
    <row r="18" spans="1:9" ht="9.75" customHeight="1">
      <c r="A18" s="302"/>
      <c r="B18" s="304"/>
      <c r="C18" s="303" t="s">
        <v>334</v>
      </c>
      <c r="D18" s="232" t="s">
        <v>333</v>
      </c>
      <c r="E18" s="236"/>
      <c r="F18" s="303" t="s">
        <v>334</v>
      </c>
      <c r="G18" s="313" t="s">
        <v>333</v>
      </c>
      <c r="H18" s="313"/>
      <c r="I18" s="237"/>
    </row>
    <row r="19" spans="1:9" ht="9.75" customHeight="1">
      <c r="A19" s="302"/>
      <c r="B19" s="304"/>
      <c r="C19" s="303"/>
      <c r="D19" s="232" t="s">
        <v>330</v>
      </c>
      <c r="E19" s="236"/>
      <c r="F19" s="303"/>
      <c r="G19" s="313" t="s">
        <v>330</v>
      </c>
      <c r="H19" s="313"/>
      <c r="I19" s="237"/>
    </row>
    <row r="20" spans="1:9" ht="9.75" customHeight="1">
      <c r="A20" s="302"/>
      <c r="B20" s="304"/>
      <c r="C20" s="303"/>
      <c r="D20" s="232" t="s">
        <v>331</v>
      </c>
      <c r="E20" s="236"/>
      <c r="F20" s="303"/>
      <c r="G20" s="313" t="s">
        <v>331</v>
      </c>
      <c r="H20" s="313"/>
      <c r="I20" s="237"/>
    </row>
    <row r="21" spans="1:9" ht="9.75" customHeight="1">
      <c r="A21" s="302"/>
      <c r="B21" s="304"/>
      <c r="C21" s="303" t="s">
        <v>335</v>
      </c>
      <c r="D21" s="232" t="s">
        <v>333</v>
      </c>
      <c r="E21" s="236"/>
      <c r="F21" s="303" t="s">
        <v>335</v>
      </c>
      <c r="G21" s="313" t="s">
        <v>333</v>
      </c>
      <c r="H21" s="313"/>
      <c r="I21" s="237"/>
    </row>
    <row r="22" spans="1:9" ht="9.75" customHeight="1">
      <c r="A22" s="302"/>
      <c r="B22" s="304"/>
      <c r="C22" s="303"/>
      <c r="D22" s="232" t="s">
        <v>330</v>
      </c>
      <c r="E22" s="236"/>
      <c r="F22" s="303"/>
      <c r="G22" s="313" t="s">
        <v>330</v>
      </c>
      <c r="H22" s="313"/>
      <c r="I22" s="237"/>
    </row>
    <row r="23" spans="1:9" ht="9.75" customHeight="1">
      <c r="A23" s="302"/>
      <c r="B23" s="304"/>
      <c r="C23" s="303"/>
      <c r="D23" s="232" t="s">
        <v>331</v>
      </c>
      <c r="E23" s="236"/>
      <c r="F23" s="303"/>
      <c r="G23" s="313" t="s">
        <v>331</v>
      </c>
      <c r="H23" s="313"/>
      <c r="I23" s="237"/>
    </row>
    <row r="24" spans="1:9" ht="9.75" customHeight="1">
      <c r="A24" s="302"/>
      <c r="B24" s="304"/>
      <c r="C24" s="224" t="s">
        <v>336</v>
      </c>
      <c r="D24" s="236"/>
      <c r="E24" s="224"/>
      <c r="F24" s="224" t="s">
        <v>336</v>
      </c>
      <c r="G24" s="313"/>
      <c r="H24" s="313"/>
      <c r="I24" s="237"/>
    </row>
    <row r="25" spans="1:9" ht="9.75" customHeight="1">
      <c r="A25" s="302"/>
      <c r="B25" s="303" t="s">
        <v>337</v>
      </c>
      <c r="C25" s="303" t="s">
        <v>338</v>
      </c>
      <c r="D25" s="232" t="s">
        <v>333</v>
      </c>
      <c r="E25" s="236"/>
      <c r="F25" s="303" t="s">
        <v>338</v>
      </c>
      <c r="G25" s="313" t="s">
        <v>333</v>
      </c>
      <c r="H25" s="313"/>
      <c r="I25" s="237"/>
    </row>
    <row r="26" spans="1:9" ht="9.75" customHeight="1">
      <c r="A26" s="302"/>
      <c r="B26" s="304"/>
      <c r="C26" s="303"/>
      <c r="D26" s="232" t="s">
        <v>330</v>
      </c>
      <c r="E26" s="236"/>
      <c r="F26" s="303"/>
      <c r="G26" s="313" t="s">
        <v>330</v>
      </c>
      <c r="H26" s="313"/>
      <c r="I26" s="237"/>
    </row>
    <row r="27" spans="1:9" ht="9.75" customHeight="1">
      <c r="A27" s="302"/>
      <c r="B27" s="304"/>
      <c r="C27" s="303"/>
      <c r="D27" s="232" t="s">
        <v>331</v>
      </c>
      <c r="E27" s="236"/>
      <c r="F27" s="303"/>
      <c r="G27" s="313" t="s">
        <v>331</v>
      </c>
      <c r="H27" s="313"/>
      <c r="I27" s="237"/>
    </row>
    <row r="28" spans="1:9" ht="28.5">
      <c r="A28" s="302"/>
      <c r="B28" s="304"/>
      <c r="C28" s="303" t="s">
        <v>339</v>
      </c>
      <c r="D28" s="232" t="s">
        <v>333</v>
      </c>
      <c r="E28" s="236" t="s">
        <v>378</v>
      </c>
      <c r="F28" s="303" t="s">
        <v>339</v>
      </c>
      <c r="G28" s="313" t="s">
        <v>333</v>
      </c>
      <c r="H28" s="313"/>
      <c r="I28" s="236" t="s">
        <v>378</v>
      </c>
    </row>
    <row r="29" spans="1:9" ht="42.75">
      <c r="A29" s="302"/>
      <c r="B29" s="304"/>
      <c r="C29" s="303"/>
      <c r="D29" s="232" t="s">
        <v>330</v>
      </c>
      <c r="E29" s="236" t="s">
        <v>379</v>
      </c>
      <c r="F29" s="303"/>
      <c r="G29" s="313" t="s">
        <v>330</v>
      </c>
      <c r="H29" s="313"/>
      <c r="I29" s="236" t="s">
        <v>379</v>
      </c>
    </row>
    <row r="30" spans="1:9" ht="9.75" customHeight="1">
      <c r="A30" s="302"/>
      <c r="B30" s="304"/>
      <c r="C30" s="303"/>
      <c r="D30" s="232" t="s">
        <v>331</v>
      </c>
      <c r="E30" s="236"/>
      <c r="F30" s="303"/>
      <c r="G30" s="313" t="s">
        <v>331</v>
      </c>
      <c r="H30" s="313"/>
      <c r="I30" s="237"/>
    </row>
    <row r="31" spans="1:9" ht="9.75" customHeight="1">
      <c r="A31" s="302"/>
      <c r="B31" s="304"/>
      <c r="C31" s="303" t="s">
        <v>340</v>
      </c>
      <c r="D31" s="232" t="s">
        <v>333</v>
      </c>
      <c r="E31" s="236"/>
      <c r="F31" s="303" t="s">
        <v>340</v>
      </c>
      <c r="G31" s="313" t="s">
        <v>333</v>
      </c>
      <c r="H31" s="313"/>
      <c r="I31" s="237"/>
    </row>
    <row r="32" spans="1:9" ht="9.75" customHeight="1">
      <c r="A32" s="302"/>
      <c r="B32" s="304"/>
      <c r="C32" s="303"/>
      <c r="D32" s="232" t="s">
        <v>330</v>
      </c>
      <c r="E32" s="236"/>
      <c r="F32" s="303"/>
      <c r="G32" s="313" t="s">
        <v>330</v>
      </c>
      <c r="H32" s="313"/>
      <c r="I32" s="237"/>
    </row>
    <row r="33" spans="1:9" ht="9.75" customHeight="1">
      <c r="A33" s="302"/>
      <c r="B33" s="304"/>
      <c r="C33" s="303"/>
      <c r="D33" s="232" t="s">
        <v>331</v>
      </c>
      <c r="E33" s="236"/>
      <c r="F33" s="303"/>
      <c r="G33" s="313" t="s">
        <v>331</v>
      </c>
      <c r="H33" s="313"/>
      <c r="I33" s="237"/>
    </row>
    <row r="34" spans="1:9" ht="9.75" customHeight="1">
      <c r="A34" s="302"/>
      <c r="B34" s="304"/>
      <c r="C34" s="303" t="s">
        <v>341</v>
      </c>
      <c r="D34" s="232" t="s">
        <v>333</v>
      </c>
      <c r="E34" s="236"/>
      <c r="F34" s="303" t="s">
        <v>341</v>
      </c>
      <c r="G34" s="313" t="s">
        <v>333</v>
      </c>
      <c r="H34" s="313"/>
      <c r="I34" s="237"/>
    </row>
    <row r="35" spans="1:9" ht="9.75" customHeight="1">
      <c r="A35" s="302"/>
      <c r="B35" s="304"/>
      <c r="C35" s="303"/>
      <c r="D35" s="232" t="s">
        <v>330</v>
      </c>
      <c r="E35" s="236"/>
      <c r="F35" s="303"/>
      <c r="G35" s="313" t="s">
        <v>330</v>
      </c>
      <c r="H35" s="313"/>
      <c r="I35" s="237"/>
    </row>
    <row r="36" spans="1:9" ht="9.75" customHeight="1">
      <c r="A36" s="302"/>
      <c r="B36" s="304"/>
      <c r="C36" s="303"/>
      <c r="D36" s="232" t="s">
        <v>331</v>
      </c>
      <c r="E36" s="236"/>
      <c r="F36" s="303"/>
      <c r="G36" s="313" t="s">
        <v>331</v>
      </c>
      <c r="H36" s="313"/>
      <c r="I36" s="237"/>
    </row>
    <row r="37" spans="1:9" ht="9.75" customHeight="1">
      <c r="A37" s="302"/>
      <c r="B37" s="304"/>
      <c r="C37" s="224" t="s">
        <v>336</v>
      </c>
      <c r="D37" s="236"/>
      <c r="E37" s="236"/>
      <c r="F37" s="224" t="s">
        <v>336</v>
      </c>
      <c r="G37" s="313"/>
      <c r="H37" s="313"/>
      <c r="I37" s="237"/>
    </row>
    <row r="38" spans="1:9" ht="9.75" customHeight="1">
      <c r="A38" s="302"/>
      <c r="B38" s="303" t="s">
        <v>342</v>
      </c>
      <c r="C38" s="303" t="s">
        <v>343</v>
      </c>
      <c r="D38" s="232" t="s">
        <v>333</v>
      </c>
      <c r="E38" s="225"/>
      <c r="F38" s="303" t="s">
        <v>343</v>
      </c>
      <c r="G38" s="313" t="s">
        <v>333</v>
      </c>
      <c r="H38" s="313"/>
      <c r="I38" s="237"/>
    </row>
    <row r="39" spans="1:9" ht="9.75" customHeight="1">
      <c r="A39" s="302"/>
      <c r="B39" s="303"/>
      <c r="C39" s="303"/>
      <c r="D39" s="232" t="s">
        <v>330</v>
      </c>
      <c r="E39" s="224"/>
      <c r="F39" s="303"/>
      <c r="G39" s="313" t="s">
        <v>330</v>
      </c>
      <c r="H39" s="313"/>
      <c r="I39" s="237"/>
    </row>
    <row r="40" spans="1:9" ht="9.75" customHeight="1">
      <c r="A40" s="302"/>
      <c r="B40" s="303"/>
      <c r="C40" s="303"/>
      <c r="D40" s="232" t="s">
        <v>331</v>
      </c>
      <c r="E40" s="224"/>
      <c r="F40" s="303"/>
      <c r="G40" s="313" t="s">
        <v>331</v>
      </c>
      <c r="H40" s="313"/>
      <c r="I40" s="237"/>
    </row>
    <row r="41" spans="1:9" ht="9.75" customHeight="1">
      <c r="A41" s="324"/>
      <c r="B41" s="325"/>
      <c r="C41" s="238" t="s">
        <v>336</v>
      </c>
      <c r="D41" s="239"/>
      <c r="E41" s="238"/>
      <c r="F41" s="238" t="s">
        <v>336</v>
      </c>
      <c r="G41" s="327"/>
      <c r="H41" s="327"/>
      <c r="I41" s="240"/>
    </row>
  </sheetData>
  <sheetProtection/>
  <mergeCells count="72">
    <mergeCell ref="A2:I2"/>
    <mergeCell ref="A4:C4"/>
    <mergeCell ref="D4:I4"/>
    <mergeCell ref="A5:C5"/>
    <mergeCell ref="D5:E5"/>
    <mergeCell ref="F5:G5"/>
    <mergeCell ref="H5:I5"/>
    <mergeCell ref="F6:G6"/>
    <mergeCell ref="H6:I6"/>
    <mergeCell ref="F7:G7"/>
    <mergeCell ref="H7:I7"/>
    <mergeCell ref="F8:G8"/>
    <mergeCell ref="H8:I8"/>
    <mergeCell ref="G17:H17"/>
    <mergeCell ref="G18:H18"/>
    <mergeCell ref="G19:H19"/>
    <mergeCell ref="G20:H20"/>
    <mergeCell ref="B9:E9"/>
    <mergeCell ref="F9:I9"/>
    <mergeCell ref="B10:E10"/>
    <mergeCell ref="F10:I10"/>
    <mergeCell ref="G11:H11"/>
    <mergeCell ref="G27:H27"/>
    <mergeCell ref="G28:H28"/>
    <mergeCell ref="G29:H29"/>
    <mergeCell ref="G30:H30"/>
    <mergeCell ref="G21:H21"/>
    <mergeCell ref="G12:H12"/>
    <mergeCell ref="G13:H13"/>
    <mergeCell ref="G14:H14"/>
    <mergeCell ref="G15:H15"/>
    <mergeCell ref="G16:H16"/>
    <mergeCell ref="G37:H37"/>
    <mergeCell ref="G38:H38"/>
    <mergeCell ref="G39:H39"/>
    <mergeCell ref="G40:H40"/>
    <mergeCell ref="G31:H31"/>
    <mergeCell ref="G22:H22"/>
    <mergeCell ref="G23:H23"/>
    <mergeCell ref="G24:H24"/>
    <mergeCell ref="G25:H25"/>
    <mergeCell ref="G26:H26"/>
    <mergeCell ref="A11:A41"/>
    <mergeCell ref="B12:B24"/>
    <mergeCell ref="B25:B37"/>
    <mergeCell ref="B38:B41"/>
    <mergeCell ref="G41:H41"/>
    <mergeCell ref="G32:H32"/>
    <mergeCell ref="G33:H33"/>
    <mergeCell ref="G34:H34"/>
    <mergeCell ref="G35:H35"/>
    <mergeCell ref="G36:H36"/>
    <mergeCell ref="C38:C40"/>
    <mergeCell ref="F12:F14"/>
    <mergeCell ref="F15:F17"/>
    <mergeCell ref="F18:F20"/>
    <mergeCell ref="F21:F23"/>
    <mergeCell ref="F25:F27"/>
    <mergeCell ref="F28:F30"/>
    <mergeCell ref="F31:F33"/>
    <mergeCell ref="F34:F36"/>
    <mergeCell ref="F38:F40"/>
    <mergeCell ref="A6:C8"/>
    <mergeCell ref="C28:C30"/>
    <mergeCell ref="C31:C33"/>
    <mergeCell ref="C34:C36"/>
    <mergeCell ref="C12:C14"/>
    <mergeCell ref="C15:C17"/>
    <mergeCell ref="C18:C20"/>
    <mergeCell ref="C21:C23"/>
    <mergeCell ref="C25:C27"/>
    <mergeCell ref="A9:A10"/>
  </mergeCells>
  <printOptions/>
  <pageMargins left="0.699305555555556" right="0.699305555555556" top="0.75" bottom="0.75" header="0.3" footer="0.3"/>
  <pageSetup horizontalDpi="200" verticalDpi="200" orientation="portrait" paperSize="9"/>
</worksheet>
</file>

<file path=xl/worksheets/sheet17.xml><?xml version="1.0" encoding="utf-8"?>
<worksheet xmlns="http://schemas.openxmlformats.org/spreadsheetml/2006/main" xmlns:r="http://schemas.openxmlformats.org/officeDocument/2006/relationships">
  <dimension ref="A1:I41"/>
  <sheetViews>
    <sheetView zoomScalePageLayoutView="0" workbookViewId="0" topLeftCell="A1">
      <selection activeCell="L9" sqref="L9"/>
    </sheetView>
  </sheetViews>
  <sheetFormatPr defaultColWidth="12" defaultRowHeight="11.25"/>
  <cols>
    <col min="1" max="16384" width="12" style="210" customWidth="1"/>
  </cols>
  <sheetData>
    <row r="1" spans="1:4" ht="14.25">
      <c r="A1" s="221"/>
      <c r="B1" s="222"/>
      <c r="C1" s="222"/>
      <c r="D1" s="222"/>
    </row>
    <row r="2" spans="1:9" ht="20.25" customHeight="1">
      <c r="A2" s="284" t="s">
        <v>307</v>
      </c>
      <c r="B2" s="284"/>
      <c r="C2" s="284"/>
      <c r="D2" s="284"/>
      <c r="E2" s="284"/>
      <c r="F2" s="284"/>
      <c r="G2" s="284"/>
      <c r="H2" s="284"/>
      <c r="I2" s="284"/>
    </row>
    <row r="3" spans="1:4" ht="14.25">
      <c r="A3" s="211"/>
      <c r="B3" s="212"/>
      <c r="C3" s="212"/>
      <c r="D3" s="212"/>
    </row>
    <row r="4" spans="1:9" ht="14.25">
      <c r="A4" s="307" t="s">
        <v>17</v>
      </c>
      <c r="B4" s="308"/>
      <c r="C4" s="308"/>
      <c r="D4" s="308" t="s">
        <v>380</v>
      </c>
      <c r="E4" s="308"/>
      <c r="F4" s="308"/>
      <c r="G4" s="308"/>
      <c r="H4" s="308"/>
      <c r="I4" s="330"/>
    </row>
    <row r="5" spans="1:9" ht="14.25">
      <c r="A5" s="302" t="s">
        <v>310</v>
      </c>
      <c r="B5" s="303"/>
      <c r="C5" s="303"/>
      <c r="D5" s="303" t="s">
        <v>350</v>
      </c>
      <c r="E5" s="303"/>
      <c r="F5" s="303" t="s">
        <v>1</v>
      </c>
      <c r="G5" s="303"/>
      <c r="H5" s="304" t="s">
        <v>373</v>
      </c>
      <c r="I5" s="305"/>
    </row>
    <row r="6" spans="1:9" ht="42.75">
      <c r="A6" s="302" t="s">
        <v>312</v>
      </c>
      <c r="B6" s="328"/>
      <c r="C6" s="328"/>
      <c r="D6" s="232" t="s">
        <v>313</v>
      </c>
      <c r="E6" s="232">
        <v>95.08</v>
      </c>
      <c r="F6" s="313" t="s">
        <v>314</v>
      </c>
      <c r="G6" s="313"/>
      <c r="H6" s="317">
        <v>23.77</v>
      </c>
      <c r="I6" s="318"/>
    </row>
    <row r="7" spans="1:9" ht="42.75">
      <c r="A7" s="329"/>
      <c r="B7" s="328"/>
      <c r="C7" s="328"/>
      <c r="D7" s="232" t="s">
        <v>315</v>
      </c>
      <c r="E7" s="232">
        <v>95.08</v>
      </c>
      <c r="F7" s="313" t="s">
        <v>315</v>
      </c>
      <c r="G7" s="313"/>
      <c r="H7" s="317">
        <v>23.77</v>
      </c>
      <c r="I7" s="318"/>
    </row>
    <row r="8" spans="1:9" ht="28.5">
      <c r="A8" s="329"/>
      <c r="B8" s="328"/>
      <c r="C8" s="328"/>
      <c r="D8" s="232" t="s">
        <v>374</v>
      </c>
      <c r="E8" s="232"/>
      <c r="F8" s="313" t="s">
        <v>375</v>
      </c>
      <c r="G8" s="313"/>
      <c r="H8" s="317"/>
      <c r="I8" s="318"/>
    </row>
    <row r="9" spans="1:9" ht="14.25">
      <c r="A9" s="302" t="s">
        <v>317</v>
      </c>
      <c r="B9" s="303" t="s">
        <v>318</v>
      </c>
      <c r="C9" s="303"/>
      <c r="D9" s="303"/>
      <c r="E9" s="303"/>
      <c r="F9" s="303" t="s">
        <v>319</v>
      </c>
      <c r="G9" s="303"/>
      <c r="H9" s="303"/>
      <c r="I9" s="320"/>
    </row>
    <row r="10" spans="1:9" ht="75.75" customHeight="1">
      <c r="A10" s="319"/>
      <c r="B10" s="321" t="s">
        <v>381</v>
      </c>
      <c r="C10" s="321"/>
      <c r="D10" s="321"/>
      <c r="E10" s="321"/>
      <c r="F10" s="321" t="s">
        <v>381</v>
      </c>
      <c r="G10" s="321"/>
      <c r="H10" s="321"/>
      <c r="I10" s="321"/>
    </row>
    <row r="11" spans="1:9" ht="24">
      <c r="A11" s="302" t="s">
        <v>321</v>
      </c>
      <c r="B11" s="235" t="s">
        <v>322</v>
      </c>
      <c r="C11" s="224" t="s">
        <v>323</v>
      </c>
      <c r="D11" s="224" t="s">
        <v>324</v>
      </c>
      <c r="E11" s="224" t="s">
        <v>325</v>
      </c>
      <c r="F11" s="224" t="s">
        <v>323</v>
      </c>
      <c r="G11" s="303" t="s">
        <v>324</v>
      </c>
      <c r="H11" s="303"/>
      <c r="I11" s="234" t="s">
        <v>325</v>
      </c>
    </row>
    <row r="12" spans="1:9" ht="9.75" customHeight="1">
      <c r="A12" s="302"/>
      <c r="B12" s="303" t="s">
        <v>326</v>
      </c>
      <c r="C12" s="303" t="s">
        <v>327</v>
      </c>
      <c r="D12" s="232" t="s">
        <v>333</v>
      </c>
      <c r="E12" s="236"/>
      <c r="F12" s="303" t="s">
        <v>327</v>
      </c>
      <c r="G12" s="313" t="s">
        <v>333</v>
      </c>
      <c r="H12" s="313"/>
      <c r="I12" s="237"/>
    </row>
    <row r="13" spans="1:9" ht="9.75" customHeight="1">
      <c r="A13" s="302"/>
      <c r="B13" s="304"/>
      <c r="C13" s="303"/>
      <c r="D13" s="232" t="s">
        <v>330</v>
      </c>
      <c r="E13" s="236"/>
      <c r="F13" s="303"/>
      <c r="G13" s="313" t="s">
        <v>330</v>
      </c>
      <c r="H13" s="313"/>
      <c r="I13" s="237"/>
    </row>
    <row r="14" spans="1:9" ht="9.75" customHeight="1">
      <c r="A14" s="302"/>
      <c r="B14" s="304"/>
      <c r="C14" s="303"/>
      <c r="D14" s="232" t="s">
        <v>331</v>
      </c>
      <c r="E14" s="236"/>
      <c r="F14" s="303"/>
      <c r="G14" s="313" t="s">
        <v>331</v>
      </c>
      <c r="H14" s="313"/>
      <c r="I14" s="237"/>
    </row>
    <row r="15" spans="1:9" ht="9.75" customHeight="1">
      <c r="A15" s="302"/>
      <c r="B15" s="304"/>
      <c r="C15" s="303" t="s">
        <v>332</v>
      </c>
      <c r="D15" s="232" t="s">
        <v>333</v>
      </c>
      <c r="E15" s="236"/>
      <c r="F15" s="303" t="s">
        <v>332</v>
      </c>
      <c r="G15" s="313" t="s">
        <v>333</v>
      </c>
      <c r="H15" s="313"/>
      <c r="I15" s="237"/>
    </row>
    <row r="16" spans="1:9" ht="9.75" customHeight="1">
      <c r="A16" s="302"/>
      <c r="B16" s="304"/>
      <c r="C16" s="303"/>
      <c r="D16" s="232" t="s">
        <v>330</v>
      </c>
      <c r="E16" s="236"/>
      <c r="F16" s="303"/>
      <c r="G16" s="313" t="s">
        <v>330</v>
      </c>
      <c r="H16" s="313"/>
      <c r="I16" s="237"/>
    </row>
    <row r="17" spans="1:9" ht="9.75" customHeight="1">
      <c r="A17" s="302"/>
      <c r="B17" s="304"/>
      <c r="C17" s="303"/>
      <c r="D17" s="232" t="s">
        <v>331</v>
      </c>
      <c r="E17" s="236"/>
      <c r="F17" s="303"/>
      <c r="G17" s="313" t="s">
        <v>331</v>
      </c>
      <c r="H17" s="313"/>
      <c r="I17" s="237"/>
    </row>
    <row r="18" spans="1:9" ht="9.75" customHeight="1">
      <c r="A18" s="302"/>
      <c r="B18" s="304"/>
      <c r="C18" s="303" t="s">
        <v>334</v>
      </c>
      <c r="D18" s="232" t="s">
        <v>333</v>
      </c>
      <c r="E18" s="236"/>
      <c r="F18" s="303" t="s">
        <v>334</v>
      </c>
      <c r="G18" s="313" t="s">
        <v>333</v>
      </c>
      <c r="H18" s="313"/>
      <c r="I18" s="237"/>
    </row>
    <row r="19" spans="1:9" ht="9.75" customHeight="1">
      <c r="A19" s="302"/>
      <c r="B19" s="304"/>
      <c r="C19" s="303"/>
      <c r="D19" s="232" t="s">
        <v>330</v>
      </c>
      <c r="E19" s="236"/>
      <c r="F19" s="303"/>
      <c r="G19" s="313" t="s">
        <v>330</v>
      </c>
      <c r="H19" s="313"/>
      <c r="I19" s="237"/>
    </row>
    <row r="20" spans="1:9" ht="9.75" customHeight="1">
      <c r="A20" s="302"/>
      <c r="B20" s="304"/>
      <c r="C20" s="303"/>
      <c r="D20" s="232" t="s">
        <v>331</v>
      </c>
      <c r="E20" s="236"/>
      <c r="F20" s="303"/>
      <c r="G20" s="313" t="s">
        <v>331</v>
      </c>
      <c r="H20" s="313"/>
      <c r="I20" s="237"/>
    </row>
    <row r="21" spans="1:9" ht="9.75" customHeight="1">
      <c r="A21" s="302"/>
      <c r="B21" s="304"/>
      <c r="C21" s="303" t="s">
        <v>335</v>
      </c>
      <c r="D21" s="232" t="s">
        <v>333</v>
      </c>
      <c r="E21" s="236"/>
      <c r="F21" s="303" t="s">
        <v>335</v>
      </c>
      <c r="G21" s="313" t="s">
        <v>333</v>
      </c>
      <c r="H21" s="313"/>
      <c r="I21" s="237"/>
    </row>
    <row r="22" spans="1:9" ht="9.75" customHeight="1">
      <c r="A22" s="302"/>
      <c r="B22" s="304"/>
      <c r="C22" s="303"/>
      <c r="D22" s="232" t="s">
        <v>330</v>
      </c>
      <c r="E22" s="236"/>
      <c r="F22" s="303"/>
      <c r="G22" s="313" t="s">
        <v>330</v>
      </c>
      <c r="H22" s="313"/>
      <c r="I22" s="237"/>
    </row>
    <row r="23" spans="1:9" ht="9.75" customHeight="1">
      <c r="A23" s="302"/>
      <c r="B23" s="304"/>
      <c r="C23" s="303"/>
      <c r="D23" s="232" t="s">
        <v>331</v>
      </c>
      <c r="E23" s="236"/>
      <c r="F23" s="303"/>
      <c r="G23" s="313" t="s">
        <v>331</v>
      </c>
      <c r="H23" s="313"/>
      <c r="I23" s="237"/>
    </row>
    <row r="24" spans="1:9" ht="9.75" customHeight="1">
      <c r="A24" s="302"/>
      <c r="B24" s="304"/>
      <c r="C24" s="224" t="s">
        <v>336</v>
      </c>
      <c r="D24" s="236"/>
      <c r="E24" s="224"/>
      <c r="F24" s="224" t="s">
        <v>336</v>
      </c>
      <c r="G24" s="313"/>
      <c r="H24" s="313"/>
      <c r="I24" s="237"/>
    </row>
    <row r="25" spans="1:9" ht="9.75" customHeight="1">
      <c r="A25" s="302"/>
      <c r="B25" s="303" t="s">
        <v>337</v>
      </c>
      <c r="C25" s="303" t="s">
        <v>338</v>
      </c>
      <c r="D25" s="232" t="s">
        <v>333</v>
      </c>
      <c r="E25" s="236"/>
      <c r="F25" s="303" t="s">
        <v>338</v>
      </c>
      <c r="G25" s="313" t="s">
        <v>333</v>
      </c>
      <c r="H25" s="313"/>
      <c r="I25" s="237"/>
    </row>
    <row r="26" spans="1:9" ht="9.75" customHeight="1">
      <c r="A26" s="302"/>
      <c r="B26" s="304"/>
      <c r="C26" s="303"/>
      <c r="D26" s="232" t="s">
        <v>330</v>
      </c>
      <c r="E26" s="236"/>
      <c r="F26" s="303"/>
      <c r="G26" s="313" t="s">
        <v>330</v>
      </c>
      <c r="H26" s="313"/>
      <c r="I26" s="237"/>
    </row>
    <row r="27" spans="1:9" ht="9.75" customHeight="1">
      <c r="A27" s="302"/>
      <c r="B27" s="304"/>
      <c r="C27" s="303"/>
      <c r="D27" s="232" t="s">
        <v>331</v>
      </c>
      <c r="E27" s="236"/>
      <c r="F27" s="303"/>
      <c r="G27" s="313" t="s">
        <v>331</v>
      </c>
      <c r="H27" s="313"/>
      <c r="I27" s="237"/>
    </row>
    <row r="28" spans="1:9" ht="42.75">
      <c r="A28" s="302"/>
      <c r="B28" s="304"/>
      <c r="C28" s="303" t="s">
        <v>339</v>
      </c>
      <c r="D28" s="232" t="s">
        <v>333</v>
      </c>
      <c r="E28" s="236" t="s">
        <v>382</v>
      </c>
      <c r="F28" s="303" t="s">
        <v>339</v>
      </c>
      <c r="G28" s="313" t="s">
        <v>333</v>
      </c>
      <c r="H28" s="313"/>
      <c r="I28" s="236" t="s">
        <v>382</v>
      </c>
    </row>
    <row r="29" spans="1:9" ht="42.75">
      <c r="A29" s="302"/>
      <c r="B29" s="304"/>
      <c r="C29" s="303"/>
      <c r="D29" s="232" t="s">
        <v>330</v>
      </c>
      <c r="E29" s="236" t="s">
        <v>383</v>
      </c>
      <c r="F29" s="303"/>
      <c r="G29" s="313" t="s">
        <v>330</v>
      </c>
      <c r="H29" s="313"/>
      <c r="I29" s="236" t="s">
        <v>383</v>
      </c>
    </row>
    <row r="30" spans="1:9" ht="42.75">
      <c r="A30" s="302"/>
      <c r="B30" s="304"/>
      <c r="C30" s="303"/>
      <c r="D30" s="232" t="s">
        <v>331</v>
      </c>
      <c r="E30" s="236" t="s">
        <v>384</v>
      </c>
      <c r="F30" s="303"/>
      <c r="G30" s="313" t="s">
        <v>331</v>
      </c>
      <c r="H30" s="313"/>
      <c r="I30" s="236" t="s">
        <v>384</v>
      </c>
    </row>
    <row r="31" spans="1:9" ht="9.75" customHeight="1">
      <c r="A31" s="302"/>
      <c r="B31" s="304"/>
      <c r="C31" s="303" t="s">
        <v>340</v>
      </c>
      <c r="D31" s="232" t="s">
        <v>333</v>
      </c>
      <c r="E31" s="236"/>
      <c r="F31" s="303" t="s">
        <v>340</v>
      </c>
      <c r="G31" s="313" t="s">
        <v>333</v>
      </c>
      <c r="H31" s="313"/>
      <c r="I31" s="237"/>
    </row>
    <row r="32" spans="1:9" ht="9.75" customHeight="1">
      <c r="A32" s="302"/>
      <c r="B32" s="304"/>
      <c r="C32" s="303"/>
      <c r="D32" s="232" t="s">
        <v>330</v>
      </c>
      <c r="E32" s="236"/>
      <c r="F32" s="303"/>
      <c r="G32" s="313" t="s">
        <v>330</v>
      </c>
      <c r="H32" s="313"/>
      <c r="I32" s="237"/>
    </row>
    <row r="33" spans="1:9" ht="9.75" customHeight="1">
      <c r="A33" s="302"/>
      <c r="B33" s="304"/>
      <c r="C33" s="303"/>
      <c r="D33" s="232" t="s">
        <v>331</v>
      </c>
      <c r="E33" s="236"/>
      <c r="F33" s="303"/>
      <c r="G33" s="313" t="s">
        <v>331</v>
      </c>
      <c r="H33" s="313"/>
      <c r="I33" s="237"/>
    </row>
    <row r="34" spans="1:9" ht="9.75" customHeight="1">
      <c r="A34" s="302"/>
      <c r="B34" s="304"/>
      <c r="C34" s="303" t="s">
        <v>341</v>
      </c>
      <c r="D34" s="232" t="s">
        <v>333</v>
      </c>
      <c r="E34" s="236"/>
      <c r="F34" s="303" t="s">
        <v>341</v>
      </c>
      <c r="G34" s="313" t="s">
        <v>333</v>
      </c>
      <c r="H34" s="313"/>
      <c r="I34" s="237"/>
    </row>
    <row r="35" spans="1:9" ht="9.75" customHeight="1">
      <c r="A35" s="302"/>
      <c r="B35" s="304"/>
      <c r="C35" s="303"/>
      <c r="D35" s="232" t="s">
        <v>330</v>
      </c>
      <c r="E35" s="236"/>
      <c r="F35" s="303"/>
      <c r="G35" s="313" t="s">
        <v>330</v>
      </c>
      <c r="H35" s="313"/>
      <c r="I35" s="237"/>
    </row>
    <row r="36" spans="1:9" ht="9.75" customHeight="1">
      <c r="A36" s="302"/>
      <c r="B36" s="304"/>
      <c r="C36" s="303"/>
      <c r="D36" s="232" t="s">
        <v>331</v>
      </c>
      <c r="E36" s="236"/>
      <c r="F36" s="303"/>
      <c r="G36" s="313" t="s">
        <v>331</v>
      </c>
      <c r="H36" s="313"/>
      <c r="I36" s="237"/>
    </row>
    <row r="37" spans="1:9" ht="9.75" customHeight="1">
      <c r="A37" s="302"/>
      <c r="B37" s="304"/>
      <c r="C37" s="224" t="s">
        <v>336</v>
      </c>
      <c r="D37" s="236"/>
      <c r="E37" s="236"/>
      <c r="F37" s="224" t="s">
        <v>336</v>
      </c>
      <c r="G37" s="313"/>
      <c r="H37" s="313"/>
      <c r="I37" s="237"/>
    </row>
    <row r="38" spans="1:9" ht="9.75" customHeight="1">
      <c r="A38" s="302"/>
      <c r="B38" s="303" t="s">
        <v>342</v>
      </c>
      <c r="C38" s="303" t="s">
        <v>343</v>
      </c>
      <c r="D38" s="232" t="s">
        <v>333</v>
      </c>
      <c r="E38" s="225"/>
      <c r="F38" s="303" t="s">
        <v>343</v>
      </c>
      <c r="G38" s="313" t="s">
        <v>333</v>
      </c>
      <c r="H38" s="313"/>
      <c r="I38" s="237"/>
    </row>
    <row r="39" spans="1:9" ht="9.75" customHeight="1">
      <c r="A39" s="302"/>
      <c r="B39" s="303"/>
      <c r="C39" s="303"/>
      <c r="D39" s="232" t="s">
        <v>330</v>
      </c>
      <c r="E39" s="224"/>
      <c r="F39" s="303"/>
      <c r="G39" s="313" t="s">
        <v>330</v>
      </c>
      <c r="H39" s="313"/>
      <c r="I39" s="237"/>
    </row>
    <row r="40" spans="1:9" ht="9.75" customHeight="1">
      <c r="A40" s="302"/>
      <c r="B40" s="303"/>
      <c r="C40" s="303"/>
      <c r="D40" s="232" t="s">
        <v>331</v>
      </c>
      <c r="E40" s="224"/>
      <c r="F40" s="303"/>
      <c r="G40" s="313" t="s">
        <v>331</v>
      </c>
      <c r="H40" s="313"/>
      <c r="I40" s="237"/>
    </row>
    <row r="41" spans="1:9" ht="9.75" customHeight="1">
      <c r="A41" s="324"/>
      <c r="B41" s="325"/>
      <c r="C41" s="238" t="s">
        <v>336</v>
      </c>
      <c r="D41" s="239"/>
      <c r="E41" s="238"/>
      <c r="F41" s="238" t="s">
        <v>336</v>
      </c>
      <c r="G41" s="327"/>
      <c r="H41" s="327"/>
      <c r="I41" s="240"/>
    </row>
  </sheetData>
  <sheetProtection/>
  <mergeCells count="72">
    <mergeCell ref="A2:I2"/>
    <mergeCell ref="A4:C4"/>
    <mergeCell ref="D4:I4"/>
    <mergeCell ref="A5:C5"/>
    <mergeCell ref="D5:E5"/>
    <mergeCell ref="F5:G5"/>
    <mergeCell ref="H5:I5"/>
    <mergeCell ref="F6:G6"/>
    <mergeCell ref="H6:I6"/>
    <mergeCell ref="F7:G7"/>
    <mergeCell ref="H7:I7"/>
    <mergeCell ref="F8:G8"/>
    <mergeCell ref="H8:I8"/>
    <mergeCell ref="G17:H17"/>
    <mergeCell ref="G18:H18"/>
    <mergeCell ref="G19:H19"/>
    <mergeCell ref="G20:H20"/>
    <mergeCell ref="B9:E9"/>
    <mergeCell ref="F9:I9"/>
    <mergeCell ref="B10:E10"/>
    <mergeCell ref="F10:I10"/>
    <mergeCell ref="G11:H11"/>
    <mergeCell ref="G27:H27"/>
    <mergeCell ref="G28:H28"/>
    <mergeCell ref="G29:H29"/>
    <mergeCell ref="G30:H30"/>
    <mergeCell ref="G21:H21"/>
    <mergeCell ref="G12:H12"/>
    <mergeCell ref="G13:H13"/>
    <mergeCell ref="G14:H14"/>
    <mergeCell ref="G15:H15"/>
    <mergeCell ref="G16:H16"/>
    <mergeCell ref="G37:H37"/>
    <mergeCell ref="G38:H38"/>
    <mergeCell ref="G39:H39"/>
    <mergeCell ref="G40:H40"/>
    <mergeCell ref="G31:H31"/>
    <mergeCell ref="G22:H22"/>
    <mergeCell ref="G23:H23"/>
    <mergeCell ref="G24:H24"/>
    <mergeCell ref="G25:H25"/>
    <mergeCell ref="G26:H26"/>
    <mergeCell ref="A11:A41"/>
    <mergeCell ref="B12:B24"/>
    <mergeCell ref="B25:B37"/>
    <mergeCell ref="B38:B41"/>
    <mergeCell ref="G41:H41"/>
    <mergeCell ref="G32:H32"/>
    <mergeCell ref="G33:H33"/>
    <mergeCell ref="G34:H34"/>
    <mergeCell ref="G35:H35"/>
    <mergeCell ref="G36:H36"/>
    <mergeCell ref="C38:C40"/>
    <mergeCell ref="F12:F14"/>
    <mergeCell ref="F15:F17"/>
    <mergeCell ref="F18:F20"/>
    <mergeCell ref="F21:F23"/>
    <mergeCell ref="F25:F27"/>
    <mergeCell ref="F28:F30"/>
    <mergeCell ref="F31:F33"/>
    <mergeCell ref="F34:F36"/>
    <mergeCell ref="F38:F40"/>
    <mergeCell ref="A6:C8"/>
    <mergeCell ref="C28:C30"/>
    <mergeCell ref="C31:C33"/>
    <mergeCell ref="C34:C36"/>
    <mergeCell ref="C12:C14"/>
    <mergeCell ref="C15:C17"/>
    <mergeCell ref="C18:C20"/>
    <mergeCell ref="C21:C23"/>
    <mergeCell ref="C25:C27"/>
    <mergeCell ref="A9:A10"/>
  </mergeCells>
  <printOptions/>
  <pageMargins left="0.699305555555556" right="0.699305555555556" top="0.75" bottom="0.75" header="0.3" footer="0.3"/>
  <pageSetup horizontalDpi="200" verticalDpi="200" orientation="portrait" paperSize="9"/>
</worksheet>
</file>

<file path=xl/worksheets/sheet18.xml><?xml version="1.0" encoding="utf-8"?>
<worksheet xmlns="http://schemas.openxmlformats.org/spreadsheetml/2006/main" xmlns:r="http://schemas.openxmlformats.org/officeDocument/2006/relationships">
  <dimension ref="A1:I41"/>
  <sheetViews>
    <sheetView zoomScalePageLayoutView="0" workbookViewId="0" topLeftCell="A1">
      <selection activeCell="L10" sqref="L10"/>
    </sheetView>
  </sheetViews>
  <sheetFormatPr defaultColWidth="12" defaultRowHeight="11.25"/>
  <cols>
    <col min="1" max="16384" width="12" style="210" customWidth="1"/>
  </cols>
  <sheetData>
    <row r="1" spans="1:4" ht="14.25">
      <c r="A1" s="221"/>
      <c r="B1" s="222"/>
      <c r="C1" s="222"/>
      <c r="D1" s="222"/>
    </row>
    <row r="2" spans="1:9" ht="20.25" customHeight="1">
      <c r="A2" s="284" t="s">
        <v>307</v>
      </c>
      <c r="B2" s="284"/>
      <c r="C2" s="284"/>
      <c r="D2" s="284"/>
      <c r="E2" s="284"/>
      <c r="F2" s="284"/>
      <c r="G2" s="284"/>
      <c r="H2" s="284"/>
      <c r="I2" s="284"/>
    </row>
    <row r="3" spans="1:4" ht="14.25">
      <c r="A3" s="211"/>
      <c r="B3" s="212"/>
      <c r="C3" s="212"/>
      <c r="D3" s="212"/>
    </row>
    <row r="4" spans="1:9" ht="14.25">
      <c r="A4" s="307" t="s">
        <v>17</v>
      </c>
      <c r="B4" s="308"/>
      <c r="C4" s="308"/>
      <c r="D4" s="308" t="s">
        <v>385</v>
      </c>
      <c r="E4" s="308"/>
      <c r="F4" s="308"/>
      <c r="G4" s="308"/>
      <c r="H4" s="308"/>
      <c r="I4" s="330"/>
    </row>
    <row r="5" spans="1:9" ht="14.25">
      <c r="A5" s="302" t="s">
        <v>310</v>
      </c>
      <c r="B5" s="303"/>
      <c r="C5" s="303"/>
      <c r="D5" s="303" t="s">
        <v>350</v>
      </c>
      <c r="E5" s="303"/>
      <c r="F5" s="303" t="s">
        <v>1</v>
      </c>
      <c r="G5" s="303"/>
      <c r="H5" s="304" t="s">
        <v>373</v>
      </c>
      <c r="I5" s="305"/>
    </row>
    <row r="6" spans="1:9" ht="42.75">
      <c r="A6" s="302" t="s">
        <v>312</v>
      </c>
      <c r="B6" s="328"/>
      <c r="C6" s="328"/>
      <c r="D6" s="232" t="s">
        <v>313</v>
      </c>
      <c r="E6" s="232">
        <v>845</v>
      </c>
      <c r="F6" s="313" t="s">
        <v>314</v>
      </c>
      <c r="G6" s="313"/>
      <c r="H6" s="317">
        <v>84.5</v>
      </c>
      <c r="I6" s="318"/>
    </row>
    <row r="7" spans="1:9" ht="42.75">
      <c r="A7" s="329"/>
      <c r="B7" s="328"/>
      <c r="C7" s="328"/>
      <c r="D7" s="232" t="s">
        <v>315</v>
      </c>
      <c r="E7" s="232">
        <v>845</v>
      </c>
      <c r="F7" s="313" t="s">
        <v>315</v>
      </c>
      <c r="G7" s="313"/>
      <c r="H7" s="317">
        <v>84.5</v>
      </c>
      <c r="I7" s="318"/>
    </row>
    <row r="8" spans="1:9" ht="28.5">
      <c r="A8" s="329"/>
      <c r="B8" s="328"/>
      <c r="C8" s="328"/>
      <c r="D8" s="232" t="s">
        <v>374</v>
      </c>
      <c r="E8" s="232"/>
      <c r="F8" s="313" t="s">
        <v>375</v>
      </c>
      <c r="G8" s="313"/>
      <c r="H8" s="317"/>
      <c r="I8" s="318"/>
    </row>
    <row r="9" spans="1:9" ht="14.25">
      <c r="A9" s="302" t="s">
        <v>317</v>
      </c>
      <c r="B9" s="303" t="s">
        <v>318</v>
      </c>
      <c r="C9" s="303"/>
      <c r="D9" s="303"/>
      <c r="E9" s="303"/>
      <c r="F9" s="303" t="s">
        <v>319</v>
      </c>
      <c r="G9" s="303"/>
      <c r="H9" s="303"/>
      <c r="I9" s="320"/>
    </row>
    <row r="10" spans="1:9" ht="75.75" customHeight="1">
      <c r="A10" s="319"/>
      <c r="B10" s="321" t="s">
        <v>386</v>
      </c>
      <c r="C10" s="321"/>
      <c r="D10" s="321"/>
      <c r="E10" s="321"/>
      <c r="F10" s="321" t="s">
        <v>386</v>
      </c>
      <c r="G10" s="321"/>
      <c r="H10" s="321"/>
      <c r="I10" s="321"/>
    </row>
    <row r="11" spans="1:9" ht="24">
      <c r="A11" s="302" t="s">
        <v>321</v>
      </c>
      <c r="B11" s="235" t="s">
        <v>322</v>
      </c>
      <c r="C11" s="224" t="s">
        <v>323</v>
      </c>
      <c r="D11" s="224" t="s">
        <v>324</v>
      </c>
      <c r="E11" s="224" t="s">
        <v>325</v>
      </c>
      <c r="F11" s="224" t="s">
        <v>323</v>
      </c>
      <c r="G11" s="303" t="s">
        <v>324</v>
      </c>
      <c r="H11" s="303"/>
      <c r="I11" s="234" t="s">
        <v>325</v>
      </c>
    </row>
    <row r="12" spans="1:9" ht="9.75" customHeight="1">
      <c r="A12" s="302"/>
      <c r="B12" s="303" t="s">
        <v>326</v>
      </c>
      <c r="C12" s="303" t="s">
        <v>327</v>
      </c>
      <c r="D12" s="232" t="s">
        <v>333</v>
      </c>
      <c r="E12" s="236"/>
      <c r="F12" s="303" t="s">
        <v>327</v>
      </c>
      <c r="G12" s="313" t="s">
        <v>333</v>
      </c>
      <c r="H12" s="313"/>
      <c r="I12" s="237"/>
    </row>
    <row r="13" spans="1:9" ht="9.75" customHeight="1">
      <c r="A13" s="302"/>
      <c r="B13" s="304"/>
      <c r="C13" s="303"/>
      <c r="D13" s="232" t="s">
        <v>330</v>
      </c>
      <c r="E13" s="236"/>
      <c r="F13" s="303"/>
      <c r="G13" s="313" t="s">
        <v>330</v>
      </c>
      <c r="H13" s="313"/>
      <c r="I13" s="237"/>
    </row>
    <row r="14" spans="1:9" ht="9.75" customHeight="1">
      <c r="A14" s="302"/>
      <c r="B14" s="304"/>
      <c r="C14" s="303"/>
      <c r="D14" s="232" t="s">
        <v>331</v>
      </c>
      <c r="E14" s="236"/>
      <c r="F14" s="303"/>
      <c r="G14" s="313" t="s">
        <v>331</v>
      </c>
      <c r="H14" s="313"/>
      <c r="I14" s="237"/>
    </row>
    <row r="15" spans="1:9" ht="9.75" customHeight="1">
      <c r="A15" s="302"/>
      <c r="B15" s="304"/>
      <c r="C15" s="303" t="s">
        <v>332</v>
      </c>
      <c r="D15" s="232" t="s">
        <v>333</v>
      </c>
      <c r="E15" s="236"/>
      <c r="F15" s="303" t="s">
        <v>332</v>
      </c>
      <c r="G15" s="313" t="s">
        <v>333</v>
      </c>
      <c r="H15" s="313"/>
      <c r="I15" s="237"/>
    </row>
    <row r="16" spans="1:9" ht="9.75" customHeight="1">
      <c r="A16" s="302"/>
      <c r="B16" s="304"/>
      <c r="C16" s="303"/>
      <c r="D16" s="232" t="s">
        <v>330</v>
      </c>
      <c r="E16" s="236"/>
      <c r="F16" s="303"/>
      <c r="G16" s="313" t="s">
        <v>330</v>
      </c>
      <c r="H16" s="313"/>
      <c r="I16" s="237"/>
    </row>
    <row r="17" spans="1:9" ht="9.75" customHeight="1">
      <c r="A17" s="302"/>
      <c r="B17" s="304"/>
      <c r="C17" s="303"/>
      <c r="D17" s="232" t="s">
        <v>331</v>
      </c>
      <c r="E17" s="236"/>
      <c r="F17" s="303"/>
      <c r="G17" s="313" t="s">
        <v>331</v>
      </c>
      <c r="H17" s="313"/>
      <c r="I17" s="237"/>
    </row>
    <row r="18" spans="1:9" ht="9.75" customHeight="1">
      <c r="A18" s="302"/>
      <c r="B18" s="304"/>
      <c r="C18" s="303" t="s">
        <v>334</v>
      </c>
      <c r="D18" s="232" t="s">
        <v>333</v>
      </c>
      <c r="E18" s="236"/>
      <c r="F18" s="303" t="s">
        <v>334</v>
      </c>
      <c r="G18" s="313" t="s">
        <v>333</v>
      </c>
      <c r="H18" s="313"/>
      <c r="I18" s="237"/>
    </row>
    <row r="19" spans="1:9" ht="9.75" customHeight="1">
      <c r="A19" s="302"/>
      <c r="B19" s="304"/>
      <c r="C19" s="303"/>
      <c r="D19" s="232" t="s">
        <v>330</v>
      </c>
      <c r="E19" s="236"/>
      <c r="F19" s="303"/>
      <c r="G19" s="313" t="s">
        <v>330</v>
      </c>
      <c r="H19" s="313"/>
      <c r="I19" s="237"/>
    </row>
    <row r="20" spans="1:9" ht="9.75" customHeight="1">
      <c r="A20" s="302"/>
      <c r="B20" s="304"/>
      <c r="C20" s="303"/>
      <c r="D20" s="232" t="s">
        <v>331</v>
      </c>
      <c r="E20" s="236"/>
      <c r="F20" s="303"/>
      <c r="G20" s="313" t="s">
        <v>331</v>
      </c>
      <c r="H20" s="313"/>
      <c r="I20" s="237"/>
    </row>
    <row r="21" spans="1:9" ht="9.75" customHeight="1">
      <c r="A21" s="302"/>
      <c r="B21" s="304"/>
      <c r="C21" s="303" t="s">
        <v>335</v>
      </c>
      <c r="D21" s="232" t="s">
        <v>333</v>
      </c>
      <c r="E21" s="236"/>
      <c r="F21" s="303" t="s">
        <v>335</v>
      </c>
      <c r="G21" s="313" t="s">
        <v>333</v>
      </c>
      <c r="H21" s="313"/>
      <c r="I21" s="237"/>
    </row>
    <row r="22" spans="1:9" ht="9.75" customHeight="1">
      <c r="A22" s="302"/>
      <c r="B22" s="304"/>
      <c r="C22" s="303"/>
      <c r="D22" s="232" t="s">
        <v>330</v>
      </c>
      <c r="E22" s="236"/>
      <c r="F22" s="303"/>
      <c r="G22" s="313" t="s">
        <v>330</v>
      </c>
      <c r="H22" s="313"/>
      <c r="I22" s="237"/>
    </row>
    <row r="23" spans="1:9" ht="9.75" customHeight="1">
      <c r="A23" s="302"/>
      <c r="B23" s="304"/>
      <c r="C23" s="303"/>
      <c r="D23" s="232" t="s">
        <v>331</v>
      </c>
      <c r="E23" s="236"/>
      <c r="F23" s="303"/>
      <c r="G23" s="313" t="s">
        <v>331</v>
      </c>
      <c r="H23" s="313"/>
      <c r="I23" s="237"/>
    </row>
    <row r="24" spans="1:9" ht="9.75" customHeight="1">
      <c r="A24" s="302"/>
      <c r="B24" s="304"/>
      <c r="C24" s="224" t="s">
        <v>336</v>
      </c>
      <c r="D24" s="236"/>
      <c r="E24" s="224"/>
      <c r="F24" s="224" t="s">
        <v>336</v>
      </c>
      <c r="G24" s="313"/>
      <c r="H24" s="313"/>
      <c r="I24" s="237"/>
    </row>
    <row r="25" spans="1:9" ht="9.75" customHeight="1">
      <c r="A25" s="302"/>
      <c r="B25" s="303" t="s">
        <v>337</v>
      </c>
      <c r="C25" s="303" t="s">
        <v>338</v>
      </c>
      <c r="D25" s="232" t="s">
        <v>333</v>
      </c>
      <c r="E25" s="236"/>
      <c r="F25" s="303" t="s">
        <v>338</v>
      </c>
      <c r="G25" s="313" t="s">
        <v>333</v>
      </c>
      <c r="H25" s="313"/>
      <c r="I25" s="237"/>
    </row>
    <row r="26" spans="1:9" ht="9.75" customHeight="1">
      <c r="A26" s="302"/>
      <c r="B26" s="304"/>
      <c r="C26" s="303"/>
      <c r="D26" s="232" t="s">
        <v>330</v>
      </c>
      <c r="E26" s="236"/>
      <c r="F26" s="303"/>
      <c r="G26" s="313" t="s">
        <v>330</v>
      </c>
      <c r="H26" s="313"/>
      <c r="I26" s="237"/>
    </row>
    <row r="27" spans="1:9" ht="9.75" customHeight="1">
      <c r="A27" s="302"/>
      <c r="B27" s="304"/>
      <c r="C27" s="303"/>
      <c r="D27" s="232" t="s">
        <v>331</v>
      </c>
      <c r="E27" s="236"/>
      <c r="F27" s="303"/>
      <c r="G27" s="313" t="s">
        <v>331</v>
      </c>
      <c r="H27" s="313"/>
      <c r="I27" s="237"/>
    </row>
    <row r="28" spans="1:9" ht="42.75">
      <c r="A28" s="302"/>
      <c r="B28" s="304"/>
      <c r="C28" s="303" t="s">
        <v>339</v>
      </c>
      <c r="D28" s="232" t="s">
        <v>333</v>
      </c>
      <c r="E28" s="236" t="s">
        <v>387</v>
      </c>
      <c r="F28" s="303" t="s">
        <v>339</v>
      </c>
      <c r="G28" s="313" t="s">
        <v>333</v>
      </c>
      <c r="H28" s="313"/>
      <c r="I28" s="236" t="s">
        <v>387</v>
      </c>
    </row>
    <row r="29" spans="1:9" ht="28.5">
      <c r="A29" s="302"/>
      <c r="B29" s="304"/>
      <c r="C29" s="303"/>
      <c r="D29" s="232" t="s">
        <v>330</v>
      </c>
      <c r="E29" s="236" t="s">
        <v>388</v>
      </c>
      <c r="F29" s="303"/>
      <c r="G29" s="313" t="s">
        <v>330</v>
      </c>
      <c r="H29" s="313"/>
      <c r="I29" s="236" t="s">
        <v>388</v>
      </c>
    </row>
    <row r="30" spans="1:9" ht="28.5">
      <c r="A30" s="302"/>
      <c r="B30" s="304"/>
      <c r="C30" s="303"/>
      <c r="D30" s="232" t="s">
        <v>331</v>
      </c>
      <c r="E30" s="236" t="s">
        <v>389</v>
      </c>
      <c r="F30" s="303"/>
      <c r="G30" s="313" t="s">
        <v>331</v>
      </c>
      <c r="H30" s="313"/>
      <c r="I30" s="236" t="s">
        <v>389</v>
      </c>
    </row>
    <row r="31" spans="1:9" ht="9.75" customHeight="1">
      <c r="A31" s="302"/>
      <c r="B31" s="304"/>
      <c r="C31" s="303" t="s">
        <v>340</v>
      </c>
      <c r="D31" s="232" t="s">
        <v>333</v>
      </c>
      <c r="E31" s="236"/>
      <c r="F31" s="303" t="s">
        <v>340</v>
      </c>
      <c r="G31" s="313" t="s">
        <v>333</v>
      </c>
      <c r="H31" s="313"/>
      <c r="I31" s="237"/>
    </row>
    <row r="32" spans="1:9" ht="9.75" customHeight="1">
      <c r="A32" s="302"/>
      <c r="B32" s="304"/>
      <c r="C32" s="303"/>
      <c r="D32" s="232" t="s">
        <v>330</v>
      </c>
      <c r="E32" s="236"/>
      <c r="F32" s="303"/>
      <c r="G32" s="313" t="s">
        <v>330</v>
      </c>
      <c r="H32" s="313"/>
      <c r="I32" s="237"/>
    </row>
    <row r="33" spans="1:9" ht="9.75" customHeight="1">
      <c r="A33" s="302"/>
      <c r="B33" s="304"/>
      <c r="C33" s="303"/>
      <c r="D33" s="232" t="s">
        <v>331</v>
      </c>
      <c r="E33" s="236"/>
      <c r="F33" s="303"/>
      <c r="G33" s="313" t="s">
        <v>331</v>
      </c>
      <c r="H33" s="313"/>
      <c r="I33" s="237"/>
    </row>
    <row r="34" spans="1:9" ht="9.75" customHeight="1">
      <c r="A34" s="302"/>
      <c r="B34" s="304"/>
      <c r="C34" s="303" t="s">
        <v>341</v>
      </c>
      <c r="D34" s="232" t="s">
        <v>333</v>
      </c>
      <c r="E34" s="236"/>
      <c r="F34" s="303" t="s">
        <v>341</v>
      </c>
      <c r="G34" s="313" t="s">
        <v>333</v>
      </c>
      <c r="H34" s="313"/>
      <c r="I34" s="237"/>
    </row>
    <row r="35" spans="1:9" ht="9.75" customHeight="1">
      <c r="A35" s="302"/>
      <c r="B35" s="304"/>
      <c r="C35" s="303"/>
      <c r="D35" s="232" t="s">
        <v>330</v>
      </c>
      <c r="E35" s="236"/>
      <c r="F35" s="303"/>
      <c r="G35" s="313" t="s">
        <v>330</v>
      </c>
      <c r="H35" s="313"/>
      <c r="I35" s="237"/>
    </row>
    <row r="36" spans="1:9" ht="9.75" customHeight="1">
      <c r="A36" s="302"/>
      <c r="B36" s="304"/>
      <c r="C36" s="303"/>
      <c r="D36" s="232" t="s">
        <v>331</v>
      </c>
      <c r="E36" s="236"/>
      <c r="F36" s="303"/>
      <c r="G36" s="313" t="s">
        <v>331</v>
      </c>
      <c r="H36" s="313"/>
      <c r="I36" s="237"/>
    </row>
    <row r="37" spans="1:9" ht="9.75" customHeight="1">
      <c r="A37" s="302"/>
      <c r="B37" s="304"/>
      <c r="C37" s="224" t="s">
        <v>336</v>
      </c>
      <c r="D37" s="236"/>
      <c r="E37" s="236"/>
      <c r="F37" s="224" t="s">
        <v>336</v>
      </c>
      <c r="G37" s="313"/>
      <c r="H37" s="313"/>
      <c r="I37" s="237"/>
    </row>
    <row r="38" spans="1:9" ht="9.75" customHeight="1">
      <c r="A38" s="302"/>
      <c r="B38" s="303" t="s">
        <v>342</v>
      </c>
      <c r="C38" s="303" t="s">
        <v>343</v>
      </c>
      <c r="D38" s="232" t="s">
        <v>333</v>
      </c>
      <c r="E38" s="225"/>
      <c r="F38" s="303" t="s">
        <v>343</v>
      </c>
      <c r="G38" s="313" t="s">
        <v>333</v>
      </c>
      <c r="H38" s="313"/>
      <c r="I38" s="237"/>
    </row>
    <row r="39" spans="1:9" ht="9.75" customHeight="1">
      <c r="A39" s="302"/>
      <c r="B39" s="303"/>
      <c r="C39" s="303"/>
      <c r="D39" s="232" t="s">
        <v>330</v>
      </c>
      <c r="E39" s="224"/>
      <c r="F39" s="303"/>
      <c r="G39" s="313" t="s">
        <v>330</v>
      </c>
      <c r="H39" s="313"/>
      <c r="I39" s="237"/>
    </row>
    <row r="40" spans="1:9" ht="9.75" customHeight="1">
      <c r="A40" s="302"/>
      <c r="B40" s="303"/>
      <c r="C40" s="303"/>
      <c r="D40" s="232" t="s">
        <v>331</v>
      </c>
      <c r="E40" s="224"/>
      <c r="F40" s="303"/>
      <c r="G40" s="313" t="s">
        <v>331</v>
      </c>
      <c r="H40" s="313"/>
      <c r="I40" s="237"/>
    </row>
    <row r="41" spans="1:9" ht="9.75" customHeight="1">
      <c r="A41" s="324"/>
      <c r="B41" s="325"/>
      <c r="C41" s="238" t="s">
        <v>336</v>
      </c>
      <c r="D41" s="239"/>
      <c r="E41" s="238"/>
      <c r="F41" s="238" t="s">
        <v>336</v>
      </c>
      <c r="G41" s="327"/>
      <c r="H41" s="327"/>
      <c r="I41" s="240"/>
    </row>
  </sheetData>
  <sheetProtection/>
  <mergeCells count="72">
    <mergeCell ref="A2:I2"/>
    <mergeCell ref="A4:C4"/>
    <mergeCell ref="D4:I4"/>
    <mergeCell ref="A5:C5"/>
    <mergeCell ref="D5:E5"/>
    <mergeCell ref="F5:G5"/>
    <mergeCell ref="H5:I5"/>
    <mergeCell ref="F6:G6"/>
    <mergeCell ref="H6:I6"/>
    <mergeCell ref="F7:G7"/>
    <mergeCell ref="H7:I7"/>
    <mergeCell ref="F8:G8"/>
    <mergeCell ref="H8:I8"/>
    <mergeCell ref="G17:H17"/>
    <mergeCell ref="G18:H18"/>
    <mergeCell ref="G19:H19"/>
    <mergeCell ref="G20:H20"/>
    <mergeCell ref="B9:E9"/>
    <mergeCell ref="F9:I9"/>
    <mergeCell ref="B10:E10"/>
    <mergeCell ref="F10:I10"/>
    <mergeCell ref="G11:H11"/>
    <mergeCell ref="G27:H27"/>
    <mergeCell ref="G28:H28"/>
    <mergeCell ref="G29:H29"/>
    <mergeCell ref="G30:H30"/>
    <mergeCell ref="G21:H21"/>
    <mergeCell ref="G12:H12"/>
    <mergeCell ref="G13:H13"/>
    <mergeCell ref="G14:H14"/>
    <mergeCell ref="G15:H15"/>
    <mergeCell ref="G16:H16"/>
    <mergeCell ref="G37:H37"/>
    <mergeCell ref="G38:H38"/>
    <mergeCell ref="G39:H39"/>
    <mergeCell ref="G40:H40"/>
    <mergeCell ref="G31:H31"/>
    <mergeCell ref="G22:H22"/>
    <mergeCell ref="G23:H23"/>
    <mergeCell ref="G24:H24"/>
    <mergeCell ref="G25:H25"/>
    <mergeCell ref="G26:H26"/>
    <mergeCell ref="A11:A41"/>
    <mergeCell ref="B12:B24"/>
    <mergeCell ref="B25:B37"/>
    <mergeCell ref="B38:B41"/>
    <mergeCell ref="G41:H41"/>
    <mergeCell ref="G32:H32"/>
    <mergeCell ref="G33:H33"/>
    <mergeCell ref="G34:H34"/>
    <mergeCell ref="G35:H35"/>
    <mergeCell ref="G36:H36"/>
    <mergeCell ref="C38:C40"/>
    <mergeCell ref="F12:F14"/>
    <mergeCell ref="F15:F17"/>
    <mergeCell ref="F18:F20"/>
    <mergeCell ref="F21:F23"/>
    <mergeCell ref="F25:F27"/>
    <mergeCell ref="F28:F30"/>
    <mergeCell ref="F31:F33"/>
    <mergeCell ref="F34:F36"/>
    <mergeCell ref="F38:F40"/>
    <mergeCell ref="A6:C8"/>
    <mergeCell ref="C28:C30"/>
    <mergeCell ref="C31:C33"/>
    <mergeCell ref="C34:C36"/>
    <mergeCell ref="C12:C14"/>
    <mergeCell ref="C15:C17"/>
    <mergeCell ref="C18:C20"/>
    <mergeCell ref="C21:C23"/>
    <mergeCell ref="C25:C27"/>
    <mergeCell ref="A9:A10"/>
  </mergeCells>
  <printOptions/>
  <pageMargins left="0.699305555555556" right="0.699305555555556" top="0.75" bottom="0.75" header="0.3" footer="0.3"/>
  <pageSetup horizontalDpi="200" verticalDpi="200" orientation="portrait" paperSize="9"/>
</worksheet>
</file>

<file path=xl/worksheets/sheet19.xml><?xml version="1.0" encoding="utf-8"?>
<worksheet xmlns="http://schemas.openxmlformats.org/spreadsheetml/2006/main" xmlns:r="http://schemas.openxmlformats.org/officeDocument/2006/relationships">
  <dimension ref="A1:I41"/>
  <sheetViews>
    <sheetView zoomScalePageLayoutView="0" workbookViewId="0" topLeftCell="A10">
      <selection activeCell="P41" sqref="P41"/>
    </sheetView>
  </sheetViews>
  <sheetFormatPr defaultColWidth="12" defaultRowHeight="11.25"/>
  <cols>
    <col min="1" max="3" width="12" style="210" customWidth="1"/>
    <col min="4" max="4" width="10.66015625" style="210" customWidth="1"/>
    <col min="5" max="5" width="22.83203125" style="210" customWidth="1"/>
    <col min="6" max="6" width="12" style="210" customWidth="1"/>
    <col min="7" max="7" width="9" style="210" customWidth="1"/>
    <col min="8" max="8" width="5.33203125" style="210" customWidth="1"/>
    <col min="9" max="9" width="23.16015625" style="210" customWidth="1"/>
    <col min="10" max="16384" width="12" style="210" customWidth="1"/>
  </cols>
  <sheetData>
    <row r="1" spans="1:4" ht="14.25">
      <c r="A1" s="221"/>
      <c r="B1" s="222"/>
      <c r="C1" s="222"/>
      <c r="D1" s="222"/>
    </row>
    <row r="2" spans="1:9" ht="20.25" customHeight="1">
      <c r="A2" s="284" t="s">
        <v>307</v>
      </c>
      <c r="B2" s="284"/>
      <c r="C2" s="284"/>
      <c r="D2" s="284"/>
      <c r="E2" s="284"/>
      <c r="F2" s="284"/>
      <c r="G2" s="284"/>
      <c r="H2" s="284"/>
      <c r="I2" s="284"/>
    </row>
    <row r="3" spans="1:4" ht="14.25">
      <c r="A3" s="211"/>
      <c r="B3" s="212"/>
      <c r="C3" s="212"/>
      <c r="D3" s="212"/>
    </row>
    <row r="4" spans="1:9" ht="14.25">
      <c r="A4" s="307" t="s">
        <v>17</v>
      </c>
      <c r="B4" s="308"/>
      <c r="C4" s="308"/>
      <c r="D4" s="308" t="s">
        <v>390</v>
      </c>
      <c r="E4" s="308"/>
      <c r="F4" s="308"/>
      <c r="G4" s="308"/>
      <c r="H4" s="308"/>
      <c r="I4" s="330"/>
    </row>
    <row r="5" spans="1:9" ht="14.25">
      <c r="A5" s="302" t="s">
        <v>310</v>
      </c>
      <c r="B5" s="303"/>
      <c r="C5" s="303"/>
      <c r="D5" s="303" t="s">
        <v>350</v>
      </c>
      <c r="E5" s="303"/>
      <c r="F5" s="303" t="s">
        <v>1</v>
      </c>
      <c r="G5" s="303"/>
      <c r="H5" s="304" t="s">
        <v>373</v>
      </c>
      <c r="I5" s="305"/>
    </row>
    <row r="6" spans="1:9" ht="42.75">
      <c r="A6" s="302" t="s">
        <v>312</v>
      </c>
      <c r="B6" s="328"/>
      <c r="C6" s="328"/>
      <c r="D6" s="232" t="s">
        <v>313</v>
      </c>
      <c r="E6" s="232"/>
      <c r="F6" s="313" t="s">
        <v>314</v>
      </c>
      <c r="G6" s="313"/>
      <c r="H6" s="317">
        <v>3000</v>
      </c>
      <c r="I6" s="318"/>
    </row>
    <row r="7" spans="1:9" ht="43.5" customHeight="1">
      <c r="A7" s="329"/>
      <c r="B7" s="328"/>
      <c r="C7" s="328"/>
      <c r="D7" s="232" t="s">
        <v>315</v>
      </c>
      <c r="E7" s="232"/>
      <c r="F7" s="313" t="s">
        <v>315</v>
      </c>
      <c r="G7" s="313"/>
      <c r="H7" s="317">
        <v>3000</v>
      </c>
      <c r="I7" s="318"/>
    </row>
    <row r="8" spans="1:9" ht="31.5" customHeight="1">
      <c r="A8" s="329"/>
      <c r="B8" s="328"/>
      <c r="C8" s="328"/>
      <c r="D8" s="232" t="s">
        <v>374</v>
      </c>
      <c r="E8" s="232"/>
      <c r="F8" s="313" t="s">
        <v>375</v>
      </c>
      <c r="G8" s="313"/>
      <c r="H8" s="317"/>
      <c r="I8" s="318"/>
    </row>
    <row r="9" spans="1:9" ht="14.25">
      <c r="A9" s="302" t="s">
        <v>317</v>
      </c>
      <c r="B9" s="303" t="s">
        <v>318</v>
      </c>
      <c r="C9" s="303"/>
      <c r="D9" s="303"/>
      <c r="E9" s="303"/>
      <c r="F9" s="303" t="s">
        <v>319</v>
      </c>
      <c r="G9" s="303"/>
      <c r="H9" s="303"/>
      <c r="I9" s="320"/>
    </row>
    <row r="10" spans="1:9" ht="81" customHeight="1">
      <c r="A10" s="319"/>
      <c r="B10" s="321" t="s">
        <v>391</v>
      </c>
      <c r="C10" s="321"/>
      <c r="D10" s="321"/>
      <c r="E10" s="321"/>
      <c r="F10" s="321" t="s">
        <v>391</v>
      </c>
      <c r="G10" s="321"/>
      <c r="H10" s="321"/>
      <c r="I10" s="321"/>
    </row>
    <row r="11" spans="1:9" ht="28.5">
      <c r="A11" s="302" t="s">
        <v>321</v>
      </c>
      <c r="B11" s="235" t="s">
        <v>322</v>
      </c>
      <c r="C11" s="224" t="s">
        <v>323</v>
      </c>
      <c r="D11" s="224" t="s">
        <v>324</v>
      </c>
      <c r="E11" s="224" t="s">
        <v>325</v>
      </c>
      <c r="F11" s="224" t="s">
        <v>323</v>
      </c>
      <c r="G11" s="303" t="s">
        <v>324</v>
      </c>
      <c r="H11" s="303"/>
      <c r="I11" s="234" t="s">
        <v>325</v>
      </c>
    </row>
    <row r="12" spans="1:9" ht="9.75" customHeight="1">
      <c r="A12" s="302"/>
      <c r="B12" s="303" t="s">
        <v>326</v>
      </c>
      <c r="C12" s="303" t="s">
        <v>327</v>
      </c>
      <c r="D12" s="232" t="s">
        <v>333</v>
      </c>
      <c r="E12" s="236"/>
      <c r="F12" s="303" t="s">
        <v>327</v>
      </c>
      <c r="G12" s="313" t="s">
        <v>333</v>
      </c>
      <c r="H12" s="313"/>
      <c r="I12" s="237"/>
    </row>
    <row r="13" spans="1:9" ht="9.75" customHeight="1">
      <c r="A13" s="302"/>
      <c r="B13" s="304"/>
      <c r="C13" s="303"/>
      <c r="D13" s="232" t="s">
        <v>330</v>
      </c>
      <c r="E13" s="236"/>
      <c r="F13" s="303"/>
      <c r="G13" s="313" t="s">
        <v>330</v>
      </c>
      <c r="H13" s="313"/>
      <c r="I13" s="237"/>
    </row>
    <row r="14" spans="1:9" ht="9.75" customHeight="1">
      <c r="A14" s="302"/>
      <c r="B14" s="304"/>
      <c r="C14" s="303"/>
      <c r="D14" s="232" t="s">
        <v>331</v>
      </c>
      <c r="E14" s="236"/>
      <c r="F14" s="303"/>
      <c r="G14" s="313" t="s">
        <v>331</v>
      </c>
      <c r="H14" s="313"/>
      <c r="I14" s="237"/>
    </row>
    <row r="15" spans="1:9" ht="9.75" customHeight="1">
      <c r="A15" s="302"/>
      <c r="B15" s="304"/>
      <c r="C15" s="303" t="s">
        <v>332</v>
      </c>
      <c r="D15" s="232" t="s">
        <v>333</v>
      </c>
      <c r="E15" s="236"/>
      <c r="F15" s="303" t="s">
        <v>332</v>
      </c>
      <c r="G15" s="313" t="s">
        <v>333</v>
      </c>
      <c r="H15" s="313"/>
      <c r="I15" s="237"/>
    </row>
    <row r="16" spans="1:9" ht="9.75" customHeight="1">
      <c r="A16" s="302"/>
      <c r="B16" s="304"/>
      <c r="C16" s="303"/>
      <c r="D16" s="232" t="s">
        <v>330</v>
      </c>
      <c r="E16" s="236"/>
      <c r="F16" s="303"/>
      <c r="G16" s="313" t="s">
        <v>330</v>
      </c>
      <c r="H16" s="313"/>
      <c r="I16" s="237"/>
    </row>
    <row r="17" spans="1:9" ht="9.75" customHeight="1">
      <c r="A17" s="302"/>
      <c r="B17" s="304"/>
      <c r="C17" s="303"/>
      <c r="D17" s="232" t="s">
        <v>331</v>
      </c>
      <c r="E17" s="236"/>
      <c r="F17" s="303"/>
      <c r="G17" s="313" t="s">
        <v>331</v>
      </c>
      <c r="H17" s="313"/>
      <c r="I17" s="237"/>
    </row>
    <row r="18" spans="1:9" ht="9.75" customHeight="1">
      <c r="A18" s="302"/>
      <c r="B18" s="304"/>
      <c r="C18" s="303" t="s">
        <v>334</v>
      </c>
      <c r="D18" s="232" t="s">
        <v>333</v>
      </c>
      <c r="E18" s="236"/>
      <c r="F18" s="303" t="s">
        <v>334</v>
      </c>
      <c r="G18" s="313" t="s">
        <v>333</v>
      </c>
      <c r="H18" s="313"/>
      <c r="I18" s="237"/>
    </row>
    <row r="19" spans="1:9" ht="9.75" customHeight="1">
      <c r="A19" s="302"/>
      <c r="B19" s="304"/>
      <c r="C19" s="303"/>
      <c r="D19" s="232" t="s">
        <v>330</v>
      </c>
      <c r="E19" s="236"/>
      <c r="F19" s="303"/>
      <c r="G19" s="313" t="s">
        <v>330</v>
      </c>
      <c r="H19" s="313"/>
      <c r="I19" s="237"/>
    </row>
    <row r="20" spans="1:9" ht="9.75" customHeight="1">
      <c r="A20" s="302"/>
      <c r="B20" s="304"/>
      <c r="C20" s="303"/>
      <c r="D20" s="232" t="s">
        <v>331</v>
      </c>
      <c r="E20" s="236"/>
      <c r="F20" s="303"/>
      <c r="G20" s="313" t="s">
        <v>331</v>
      </c>
      <c r="H20" s="313"/>
      <c r="I20" s="237"/>
    </row>
    <row r="21" spans="1:9" ht="9.75" customHeight="1">
      <c r="A21" s="302"/>
      <c r="B21" s="304"/>
      <c r="C21" s="303" t="s">
        <v>335</v>
      </c>
      <c r="D21" s="232" t="s">
        <v>333</v>
      </c>
      <c r="E21" s="236"/>
      <c r="F21" s="303" t="s">
        <v>335</v>
      </c>
      <c r="G21" s="313" t="s">
        <v>333</v>
      </c>
      <c r="H21" s="313"/>
      <c r="I21" s="237"/>
    </row>
    <row r="22" spans="1:9" ht="9.75" customHeight="1">
      <c r="A22" s="302"/>
      <c r="B22" s="304"/>
      <c r="C22" s="303"/>
      <c r="D22" s="232" t="s">
        <v>330</v>
      </c>
      <c r="E22" s="236"/>
      <c r="F22" s="303"/>
      <c r="G22" s="313" t="s">
        <v>330</v>
      </c>
      <c r="H22" s="313"/>
      <c r="I22" s="237"/>
    </row>
    <row r="23" spans="1:9" ht="9.75" customHeight="1">
      <c r="A23" s="302"/>
      <c r="B23" s="304"/>
      <c r="C23" s="303"/>
      <c r="D23" s="232" t="s">
        <v>331</v>
      </c>
      <c r="E23" s="236"/>
      <c r="F23" s="303"/>
      <c r="G23" s="313" t="s">
        <v>331</v>
      </c>
      <c r="H23" s="313"/>
      <c r="I23" s="237"/>
    </row>
    <row r="24" spans="1:9" ht="9.75" customHeight="1">
      <c r="A24" s="302"/>
      <c r="B24" s="304"/>
      <c r="C24" s="224" t="s">
        <v>336</v>
      </c>
      <c r="D24" s="236"/>
      <c r="E24" s="224"/>
      <c r="F24" s="224" t="s">
        <v>336</v>
      </c>
      <c r="G24" s="313"/>
      <c r="H24" s="313"/>
      <c r="I24" s="237"/>
    </row>
    <row r="25" spans="1:9" ht="9.75" customHeight="1">
      <c r="A25" s="302"/>
      <c r="B25" s="303" t="s">
        <v>337</v>
      </c>
      <c r="C25" s="303" t="s">
        <v>338</v>
      </c>
      <c r="D25" s="232" t="s">
        <v>333</v>
      </c>
      <c r="E25" s="236"/>
      <c r="F25" s="303" t="s">
        <v>338</v>
      </c>
      <c r="G25" s="313" t="s">
        <v>333</v>
      </c>
      <c r="H25" s="313"/>
      <c r="I25" s="237"/>
    </row>
    <row r="26" spans="1:9" ht="9.75" customHeight="1">
      <c r="A26" s="302"/>
      <c r="B26" s="304"/>
      <c r="C26" s="303"/>
      <c r="D26" s="232" t="s">
        <v>330</v>
      </c>
      <c r="E26" s="236"/>
      <c r="F26" s="303"/>
      <c r="G26" s="313" t="s">
        <v>330</v>
      </c>
      <c r="H26" s="313"/>
      <c r="I26" s="237"/>
    </row>
    <row r="27" spans="1:9" ht="9.75" customHeight="1">
      <c r="A27" s="302"/>
      <c r="B27" s="304"/>
      <c r="C27" s="303"/>
      <c r="D27" s="232" t="s">
        <v>331</v>
      </c>
      <c r="E27" s="236"/>
      <c r="F27" s="303"/>
      <c r="G27" s="313" t="s">
        <v>331</v>
      </c>
      <c r="H27" s="313"/>
      <c r="I27" s="237"/>
    </row>
    <row r="28" spans="1:9" ht="36" customHeight="1">
      <c r="A28" s="302"/>
      <c r="B28" s="304"/>
      <c r="C28" s="303" t="s">
        <v>339</v>
      </c>
      <c r="D28" s="232" t="s">
        <v>333</v>
      </c>
      <c r="E28" s="236" t="s">
        <v>392</v>
      </c>
      <c r="F28" s="303" t="s">
        <v>339</v>
      </c>
      <c r="G28" s="313" t="s">
        <v>333</v>
      </c>
      <c r="H28" s="313"/>
      <c r="I28" s="236" t="s">
        <v>392</v>
      </c>
    </row>
    <row r="29" spans="1:9" ht="42.75">
      <c r="A29" s="302"/>
      <c r="B29" s="304"/>
      <c r="C29" s="303"/>
      <c r="D29" s="232" t="s">
        <v>330</v>
      </c>
      <c r="E29" s="236" t="s">
        <v>393</v>
      </c>
      <c r="F29" s="303"/>
      <c r="G29" s="313" t="s">
        <v>330</v>
      </c>
      <c r="H29" s="313"/>
      <c r="I29" s="236" t="s">
        <v>393</v>
      </c>
    </row>
    <row r="30" spans="1:9" ht="43.5" customHeight="1">
      <c r="A30" s="302"/>
      <c r="B30" s="304"/>
      <c r="C30" s="303"/>
      <c r="D30" s="232" t="s">
        <v>331</v>
      </c>
      <c r="E30" s="236" t="s">
        <v>394</v>
      </c>
      <c r="F30" s="303"/>
      <c r="G30" s="313" t="s">
        <v>331</v>
      </c>
      <c r="H30" s="313"/>
      <c r="I30" s="236" t="s">
        <v>394</v>
      </c>
    </row>
    <row r="31" spans="1:9" ht="9.75" customHeight="1">
      <c r="A31" s="302"/>
      <c r="B31" s="304"/>
      <c r="C31" s="303" t="s">
        <v>340</v>
      </c>
      <c r="D31" s="232" t="s">
        <v>333</v>
      </c>
      <c r="E31" s="236"/>
      <c r="F31" s="303" t="s">
        <v>340</v>
      </c>
      <c r="G31" s="313" t="s">
        <v>333</v>
      </c>
      <c r="H31" s="313"/>
      <c r="I31" s="237"/>
    </row>
    <row r="32" spans="1:9" ht="9.75" customHeight="1">
      <c r="A32" s="302"/>
      <c r="B32" s="304"/>
      <c r="C32" s="303"/>
      <c r="D32" s="232" t="s">
        <v>330</v>
      </c>
      <c r="E32" s="236"/>
      <c r="F32" s="303"/>
      <c r="G32" s="313" t="s">
        <v>330</v>
      </c>
      <c r="H32" s="313"/>
      <c r="I32" s="237"/>
    </row>
    <row r="33" spans="1:9" ht="9.75" customHeight="1">
      <c r="A33" s="302"/>
      <c r="B33" s="304"/>
      <c r="C33" s="303"/>
      <c r="D33" s="232" t="s">
        <v>331</v>
      </c>
      <c r="E33" s="236"/>
      <c r="F33" s="303"/>
      <c r="G33" s="313" t="s">
        <v>331</v>
      </c>
      <c r="H33" s="313"/>
      <c r="I33" s="237"/>
    </row>
    <row r="34" spans="1:9" ht="9.75" customHeight="1">
      <c r="A34" s="302"/>
      <c r="B34" s="304"/>
      <c r="C34" s="303" t="s">
        <v>341</v>
      </c>
      <c r="D34" s="232" t="s">
        <v>333</v>
      </c>
      <c r="E34" s="236"/>
      <c r="F34" s="303" t="s">
        <v>341</v>
      </c>
      <c r="G34" s="313" t="s">
        <v>333</v>
      </c>
      <c r="H34" s="313"/>
      <c r="I34" s="237"/>
    </row>
    <row r="35" spans="1:9" ht="9.75" customHeight="1">
      <c r="A35" s="302"/>
      <c r="B35" s="304"/>
      <c r="C35" s="303"/>
      <c r="D35" s="232" t="s">
        <v>330</v>
      </c>
      <c r="E35" s="236"/>
      <c r="F35" s="303"/>
      <c r="G35" s="313" t="s">
        <v>330</v>
      </c>
      <c r="H35" s="313"/>
      <c r="I35" s="237"/>
    </row>
    <row r="36" spans="1:9" ht="9.75" customHeight="1">
      <c r="A36" s="302"/>
      <c r="B36" s="304"/>
      <c r="C36" s="303"/>
      <c r="D36" s="232" t="s">
        <v>331</v>
      </c>
      <c r="E36" s="236"/>
      <c r="F36" s="303"/>
      <c r="G36" s="313" t="s">
        <v>331</v>
      </c>
      <c r="H36" s="313"/>
      <c r="I36" s="237"/>
    </row>
    <row r="37" spans="1:9" ht="9.75" customHeight="1">
      <c r="A37" s="302"/>
      <c r="B37" s="304"/>
      <c r="C37" s="224" t="s">
        <v>336</v>
      </c>
      <c r="D37" s="236"/>
      <c r="E37" s="236"/>
      <c r="F37" s="224" t="s">
        <v>336</v>
      </c>
      <c r="G37" s="313"/>
      <c r="H37" s="313"/>
      <c r="I37" s="237"/>
    </row>
    <row r="38" spans="1:9" ht="9.75" customHeight="1">
      <c r="A38" s="302"/>
      <c r="B38" s="303" t="s">
        <v>342</v>
      </c>
      <c r="C38" s="303" t="s">
        <v>343</v>
      </c>
      <c r="D38" s="232" t="s">
        <v>333</v>
      </c>
      <c r="E38" s="225"/>
      <c r="F38" s="303" t="s">
        <v>343</v>
      </c>
      <c r="G38" s="313" t="s">
        <v>333</v>
      </c>
      <c r="H38" s="313"/>
      <c r="I38" s="237"/>
    </row>
    <row r="39" spans="1:9" ht="9.75" customHeight="1">
      <c r="A39" s="302"/>
      <c r="B39" s="303"/>
      <c r="C39" s="303"/>
      <c r="D39" s="232" t="s">
        <v>330</v>
      </c>
      <c r="E39" s="224"/>
      <c r="F39" s="303"/>
      <c r="G39" s="313" t="s">
        <v>330</v>
      </c>
      <c r="H39" s="313"/>
      <c r="I39" s="237"/>
    </row>
    <row r="40" spans="1:9" ht="9.75" customHeight="1">
      <c r="A40" s="302"/>
      <c r="B40" s="303"/>
      <c r="C40" s="303"/>
      <c r="D40" s="232" t="s">
        <v>331</v>
      </c>
      <c r="E40" s="224"/>
      <c r="F40" s="303"/>
      <c r="G40" s="313" t="s">
        <v>331</v>
      </c>
      <c r="H40" s="313"/>
      <c r="I40" s="237"/>
    </row>
    <row r="41" spans="1:9" ht="9.75" customHeight="1">
      <c r="A41" s="324"/>
      <c r="B41" s="325"/>
      <c r="C41" s="238" t="s">
        <v>336</v>
      </c>
      <c r="D41" s="239"/>
      <c r="E41" s="238"/>
      <c r="F41" s="238" t="s">
        <v>336</v>
      </c>
      <c r="G41" s="327"/>
      <c r="H41" s="327"/>
      <c r="I41" s="240"/>
    </row>
  </sheetData>
  <sheetProtection/>
  <mergeCells count="72">
    <mergeCell ref="A2:I2"/>
    <mergeCell ref="A4:C4"/>
    <mergeCell ref="D4:I4"/>
    <mergeCell ref="A5:C5"/>
    <mergeCell ref="D5:E5"/>
    <mergeCell ref="F5:G5"/>
    <mergeCell ref="H5:I5"/>
    <mergeCell ref="F6:G6"/>
    <mergeCell ref="H6:I6"/>
    <mergeCell ref="F7:G7"/>
    <mergeCell ref="H7:I7"/>
    <mergeCell ref="F8:G8"/>
    <mergeCell ref="H8:I8"/>
    <mergeCell ref="G17:H17"/>
    <mergeCell ref="G18:H18"/>
    <mergeCell ref="G19:H19"/>
    <mergeCell ref="G20:H20"/>
    <mergeCell ref="B9:E9"/>
    <mergeCell ref="F9:I9"/>
    <mergeCell ref="B10:E10"/>
    <mergeCell ref="F10:I10"/>
    <mergeCell ref="G11:H11"/>
    <mergeCell ref="G27:H27"/>
    <mergeCell ref="G28:H28"/>
    <mergeCell ref="G29:H29"/>
    <mergeCell ref="G30:H30"/>
    <mergeCell ref="G21:H21"/>
    <mergeCell ref="G12:H12"/>
    <mergeCell ref="G13:H13"/>
    <mergeCell ref="G14:H14"/>
    <mergeCell ref="G15:H15"/>
    <mergeCell ref="G16:H16"/>
    <mergeCell ref="G37:H37"/>
    <mergeCell ref="G38:H38"/>
    <mergeCell ref="G39:H39"/>
    <mergeCell ref="G40:H40"/>
    <mergeCell ref="G31:H31"/>
    <mergeCell ref="G22:H22"/>
    <mergeCell ref="G23:H23"/>
    <mergeCell ref="G24:H24"/>
    <mergeCell ref="G25:H25"/>
    <mergeCell ref="G26:H26"/>
    <mergeCell ref="A11:A41"/>
    <mergeCell ref="B12:B24"/>
    <mergeCell ref="B25:B37"/>
    <mergeCell ref="B38:B41"/>
    <mergeCell ref="G41:H41"/>
    <mergeCell ref="G32:H32"/>
    <mergeCell ref="G33:H33"/>
    <mergeCell ref="G34:H34"/>
    <mergeCell ref="G35:H35"/>
    <mergeCell ref="G36:H36"/>
    <mergeCell ref="C38:C40"/>
    <mergeCell ref="F12:F14"/>
    <mergeCell ref="F15:F17"/>
    <mergeCell ref="F18:F20"/>
    <mergeCell ref="F21:F23"/>
    <mergeCell ref="F25:F27"/>
    <mergeCell ref="F28:F30"/>
    <mergeCell ref="F31:F33"/>
    <mergeCell ref="F34:F36"/>
    <mergeCell ref="F38:F40"/>
    <mergeCell ref="A6:C8"/>
    <mergeCell ref="C28:C30"/>
    <mergeCell ref="C31:C33"/>
    <mergeCell ref="C34:C36"/>
    <mergeCell ref="C12:C14"/>
    <mergeCell ref="C15:C17"/>
    <mergeCell ref="C18:C20"/>
    <mergeCell ref="C21:C23"/>
    <mergeCell ref="C25:C27"/>
    <mergeCell ref="A9:A10"/>
  </mergeCells>
  <printOptions/>
  <pageMargins left="0.699305555555556" right="0.699305555555556"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L91"/>
  <sheetViews>
    <sheetView showGridLines="0" showZeros="0" zoomScalePageLayoutView="0" workbookViewId="0" topLeftCell="A10">
      <selection activeCell="H16" sqref="H16:H17"/>
    </sheetView>
  </sheetViews>
  <sheetFormatPr defaultColWidth="9" defaultRowHeight="11.25"/>
  <cols>
    <col min="1" max="1" width="42.5" style="56" customWidth="1"/>
    <col min="2" max="2" width="18.16015625" style="56" customWidth="1"/>
    <col min="3" max="3" width="33.33203125" style="56" customWidth="1"/>
    <col min="4" max="4" width="18.16015625" style="56" customWidth="1"/>
    <col min="5" max="5" width="33.33203125" style="56" customWidth="1"/>
    <col min="6" max="6" width="18.16015625" style="56" customWidth="1"/>
    <col min="7" max="7" width="16.33203125" style="56" customWidth="1"/>
    <col min="8" max="16384" width="9" style="56" customWidth="1"/>
  </cols>
  <sheetData>
    <row r="1" spans="1:8" ht="22.5" customHeight="1">
      <c r="A1" s="249" t="s">
        <v>233</v>
      </c>
      <c r="B1" s="249"/>
      <c r="C1" s="249"/>
      <c r="D1" s="249"/>
      <c r="E1" s="249"/>
      <c r="F1" s="249"/>
      <c r="G1" s="86"/>
      <c r="H1" s="86"/>
    </row>
    <row r="2" spans="1:6" s="46" customFormat="1" ht="21" customHeight="1">
      <c r="A2" s="50" t="s">
        <v>31</v>
      </c>
      <c r="B2" s="50"/>
      <c r="C2" s="50"/>
      <c r="D2" s="57"/>
      <c r="E2" s="50"/>
      <c r="F2" s="58"/>
    </row>
    <row r="3" spans="1:6" s="46" customFormat="1" ht="21" customHeight="1">
      <c r="A3" s="50"/>
      <c r="B3" s="50"/>
      <c r="C3" s="50"/>
      <c r="D3" s="57"/>
      <c r="E3" s="50"/>
      <c r="F3" s="58" t="s">
        <v>22</v>
      </c>
    </row>
    <row r="4" spans="1:6" s="43" customFormat="1" ht="17.25" customHeight="1">
      <c r="A4" s="248" t="s">
        <v>32</v>
      </c>
      <c r="B4" s="248"/>
      <c r="C4" s="248" t="s">
        <v>33</v>
      </c>
      <c r="D4" s="248"/>
      <c r="E4" s="248"/>
      <c r="F4" s="248"/>
    </row>
    <row r="5" spans="1:7" s="43" customFormat="1" ht="17.25" customHeight="1">
      <c r="A5" s="59" t="s">
        <v>34</v>
      </c>
      <c r="B5" s="59" t="s">
        <v>35</v>
      </c>
      <c r="C5" s="59" t="s">
        <v>36</v>
      </c>
      <c r="D5" s="59" t="s">
        <v>35</v>
      </c>
      <c r="E5" s="59" t="s">
        <v>37</v>
      </c>
      <c r="F5" s="59" t="s">
        <v>35</v>
      </c>
      <c r="G5" s="51"/>
    </row>
    <row r="6" spans="1:7" s="43" customFormat="1" ht="17.25" customHeight="1">
      <c r="A6" s="63" t="s">
        <v>38</v>
      </c>
      <c r="B6" s="60">
        <f>10939.49+4508.85+2329.8+3813.43+4847.65+4012.38+1011.13</f>
        <v>31462.730000000003</v>
      </c>
      <c r="C6" s="63" t="s">
        <v>39</v>
      </c>
      <c r="D6" s="60">
        <f>D7+D8+D9</f>
        <v>25329.75</v>
      </c>
      <c r="E6" s="102" t="s">
        <v>40</v>
      </c>
      <c r="F6" s="60"/>
      <c r="G6" s="51"/>
    </row>
    <row r="7" spans="1:7" s="43" customFormat="1" ht="17.25" customHeight="1">
      <c r="A7" s="62" t="s">
        <v>41</v>
      </c>
      <c r="B7" s="60">
        <f>1686.26+2107.7</f>
        <v>3793.96</v>
      </c>
      <c r="C7" s="103" t="s">
        <v>42</v>
      </c>
      <c r="D7" s="60">
        <f>6662.81+1279.1+703.51+767.45+1526.48+3262.33+4118.01+3716.5</f>
        <v>22036.190000000002</v>
      </c>
      <c r="E7" s="102" t="s">
        <v>43</v>
      </c>
      <c r="F7" s="60"/>
      <c r="G7" s="51"/>
    </row>
    <row r="8" spans="1:7" s="43" customFormat="1" ht="17.25" customHeight="1">
      <c r="A8" s="62" t="s">
        <v>44</v>
      </c>
      <c r="B8" s="60"/>
      <c r="C8" s="103" t="s">
        <v>45</v>
      </c>
      <c r="D8" s="60">
        <f>882.23+157.45+175.55+170.79+471.66+654.38+204.95</f>
        <v>2717.0099999999998</v>
      </c>
      <c r="E8" s="102" t="s">
        <v>46</v>
      </c>
      <c r="F8" s="60"/>
      <c r="G8" s="104"/>
    </row>
    <row r="9" spans="1:7" s="43" customFormat="1" ht="17.25" customHeight="1">
      <c r="A9" s="62" t="s">
        <v>47</v>
      </c>
      <c r="B9" s="60"/>
      <c r="C9" s="103" t="s">
        <v>48</v>
      </c>
      <c r="D9" s="60">
        <f>311.39+19.53+79.44+75.26+90.93</f>
        <v>576.55</v>
      </c>
      <c r="E9" s="102" t="s">
        <v>49</v>
      </c>
      <c r="F9" s="60">
        <f>14384.54+1865.74+2861.86+3646.16+7968.54</f>
        <v>30726.84</v>
      </c>
      <c r="G9" s="51"/>
    </row>
    <row r="10" spans="1:7" s="43" customFormat="1" ht="17.25" customHeight="1">
      <c r="A10" s="62" t="s">
        <v>50</v>
      </c>
      <c r="B10" s="60"/>
      <c r="C10" s="63" t="s">
        <v>51</v>
      </c>
      <c r="D10" s="60">
        <f>D11+D12+D13+D14+D15+D16+D17+D18+D19</f>
        <v>11851.34</v>
      </c>
      <c r="E10" s="102" t="s">
        <v>52</v>
      </c>
      <c r="F10" s="60"/>
      <c r="G10" s="51"/>
    </row>
    <row r="11" spans="1:7" s="43" customFormat="1" ht="17.25" customHeight="1">
      <c r="A11" s="62" t="s">
        <v>53</v>
      </c>
      <c r="B11" s="60">
        <v>1924.4</v>
      </c>
      <c r="C11" s="67" t="s">
        <v>42</v>
      </c>
      <c r="D11" s="60">
        <f>1242.24+2829.95+116.16+59+1011.13</f>
        <v>5258.48</v>
      </c>
      <c r="E11" s="102" t="s">
        <v>54</v>
      </c>
      <c r="F11" s="60"/>
      <c r="G11" s="51"/>
    </row>
    <row r="12" spans="1:8" s="43" customFormat="1" ht="17.25" customHeight="1">
      <c r="A12" s="62"/>
      <c r="B12" s="60"/>
      <c r="C12" s="103" t="s">
        <v>45</v>
      </c>
      <c r="D12" s="60">
        <f>320.5+1686.26+554+4032.1</f>
        <v>6592.860000000001</v>
      </c>
      <c r="E12" s="102" t="s">
        <v>55</v>
      </c>
      <c r="F12" s="60"/>
      <c r="G12" s="51"/>
      <c r="H12" s="51"/>
    </row>
    <row r="13" spans="1:8" s="43" customFormat="1" ht="17.25" customHeight="1">
      <c r="A13" s="62"/>
      <c r="B13" s="60"/>
      <c r="C13" s="103" t="s">
        <v>56</v>
      </c>
      <c r="D13" s="60"/>
      <c r="E13" s="102" t="s">
        <v>57</v>
      </c>
      <c r="F13" s="60">
        <f>1279.1+225.05+442.59+558.83+505.61</f>
        <v>3011.18</v>
      </c>
      <c r="G13" s="51"/>
      <c r="H13" s="51"/>
    </row>
    <row r="14" spans="1:9" s="43" customFormat="1" ht="17.25" customHeight="1">
      <c r="A14" s="62"/>
      <c r="B14" s="60"/>
      <c r="C14" s="103" t="s">
        <v>58</v>
      </c>
      <c r="D14" s="60"/>
      <c r="E14" s="102" t="s">
        <v>59</v>
      </c>
      <c r="F14" s="60"/>
      <c r="G14" s="51"/>
      <c r="H14" s="51"/>
      <c r="I14" s="51"/>
    </row>
    <row r="15" spans="1:9" s="43" customFormat="1" ht="17.25" customHeight="1">
      <c r="A15" s="67"/>
      <c r="B15" s="60"/>
      <c r="C15" s="103" t="s">
        <v>60</v>
      </c>
      <c r="D15" s="60"/>
      <c r="E15" s="102" t="s">
        <v>61</v>
      </c>
      <c r="F15" s="60">
        <f>703.51+115.33+243.43+307.36+278.09</f>
        <v>1647.72</v>
      </c>
      <c r="G15" s="51"/>
      <c r="H15" s="51"/>
      <c r="I15" s="51"/>
    </row>
    <row r="16" spans="1:8" s="43" customFormat="1" ht="17.25" customHeight="1">
      <c r="A16" s="62"/>
      <c r="B16" s="60"/>
      <c r="C16" s="103" t="s">
        <v>62</v>
      </c>
      <c r="D16" s="60"/>
      <c r="E16" s="102" t="s">
        <v>63</v>
      </c>
      <c r="F16" s="60"/>
      <c r="G16" s="51"/>
      <c r="H16" s="51"/>
    </row>
    <row r="17" spans="1:8" s="43" customFormat="1" ht="17.25" customHeight="1">
      <c r="A17" s="62"/>
      <c r="B17" s="76"/>
      <c r="C17" s="103" t="s">
        <v>64</v>
      </c>
      <c r="D17" s="60"/>
      <c r="E17" s="102" t="s">
        <v>65</v>
      </c>
      <c r="F17" s="60"/>
      <c r="G17" s="51"/>
      <c r="H17" s="51"/>
    </row>
    <row r="18" spans="1:9" s="43" customFormat="1" ht="17.25" customHeight="1">
      <c r="A18" s="61"/>
      <c r="B18" s="60"/>
      <c r="C18" s="103" t="s">
        <v>66</v>
      </c>
      <c r="D18" s="60"/>
      <c r="E18" s="102" t="s">
        <v>67</v>
      </c>
      <c r="F18" s="60"/>
      <c r="G18" s="51"/>
      <c r="H18" s="51"/>
      <c r="I18" s="51"/>
    </row>
    <row r="19" spans="1:7" s="43" customFormat="1" ht="17.25" customHeight="1">
      <c r="A19" s="61"/>
      <c r="B19" s="60"/>
      <c r="C19" s="103" t="s">
        <v>68</v>
      </c>
      <c r="D19" s="60"/>
      <c r="E19" s="102" t="s">
        <v>69</v>
      </c>
      <c r="F19" s="60"/>
      <c r="G19" s="51"/>
    </row>
    <row r="20" spans="1:8" s="43" customFormat="1" ht="17.25" customHeight="1">
      <c r="A20" s="62"/>
      <c r="B20" s="60"/>
      <c r="C20" s="63" t="s">
        <v>70</v>
      </c>
      <c r="D20" s="75"/>
      <c r="E20" s="102" t="s">
        <v>71</v>
      </c>
      <c r="F20" s="60"/>
      <c r="G20" s="51"/>
      <c r="H20" s="51"/>
    </row>
    <row r="21" spans="1:12" s="43" customFormat="1" ht="17.25" customHeight="1">
      <c r="A21" s="62"/>
      <c r="B21" s="60"/>
      <c r="C21" s="63" t="s">
        <v>72</v>
      </c>
      <c r="D21" s="75"/>
      <c r="E21" s="102" t="s">
        <v>73</v>
      </c>
      <c r="F21" s="60"/>
      <c r="G21" s="51"/>
      <c r="H21" s="51"/>
      <c r="I21" s="51"/>
      <c r="L21" s="51"/>
    </row>
    <row r="22" spans="1:8" s="43" customFormat="1" ht="17.25" customHeight="1">
      <c r="A22" s="62"/>
      <c r="B22" s="60"/>
      <c r="C22" s="63" t="s">
        <v>74</v>
      </c>
      <c r="D22" s="75"/>
      <c r="E22" s="102" t="s">
        <v>75</v>
      </c>
      <c r="F22" s="60"/>
      <c r="G22" s="51"/>
      <c r="H22" s="51"/>
    </row>
    <row r="23" spans="1:8" s="43" customFormat="1" ht="17.25" customHeight="1">
      <c r="A23" s="62"/>
      <c r="B23" s="60"/>
      <c r="C23" s="63"/>
      <c r="D23" s="75"/>
      <c r="E23" s="102" t="s">
        <v>76</v>
      </c>
      <c r="F23" s="60"/>
      <c r="G23" s="51"/>
      <c r="H23" s="51"/>
    </row>
    <row r="24" spans="1:8" s="43" customFormat="1" ht="17.25" customHeight="1">
      <c r="A24" s="62"/>
      <c r="B24" s="60"/>
      <c r="C24" s="63"/>
      <c r="D24" s="76"/>
      <c r="E24" s="102" t="s">
        <v>77</v>
      </c>
      <c r="F24" s="60"/>
      <c r="G24" s="51"/>
      <c r="H24" s="51"/>
    </row>
    <row r="25" spans="1:12" s="43" customFormat="1" ht="17.25" customHeight="1">
      <c r="A25" s="63"/>
      <c r="B25" s="60"/>
      <c r="C25" s="67"/>
      <c r="D25" s="76"/>
      <c r="E25" s="102" t="s">
        <v>78</v>
      </c>
      <c r="F25" s="60">
        <f>767.45+123.68+265.55+335.3+303.37</f>
        <v>1795.35</v>
      </c>
      <c r="G25" s="51"/>
      <c r="L25" s="51"/>
    </row>
    <row r="26" spans="1:8" s="43" customFormat="1" ht="17.25" customHeight="1">
      <c r="A26" s="64"/>
      <c r="B26" s="60"/>
      <c r="C26" s="42"/>
      <c r="D26" s="76"/>
      <c r="E26" s="102" t="s">
        <v>79</v>
      </c>
      <c r="F26" s="60"/>
      <c r="G26" s="51"/>
      <c r="H26" s="51"/>
    </row>
    <row r="27" spans="1:8" s="43" customFormat="1" ht="17.25" customHeight="1">
      <c r="A27" s="64"/>
      <c r="B27" s="60"/>
      <c r="C27" s="42"/>
      <c r="D27" s="76"/>
      <c r="E27" s="102" t="s">
        <v>80</v>
      </c>
      <c r="F27" s="60"/>
      <c r="G27" s="51"/>
      <c r="H27" s="51"/>
    </row>
    <row r="28" spans="1:7" s="43" customFormat="1" ht="17.25" customHeight="1">
      <c r="A28" s="64"/>
      <c r="B28" s="60"/>
      <c r="C28" s="42"/>
      <c r="D28" s="76"/>
      <c r="E28" s="102" t="s">
        <v>81</v>
      </c>
      <c r="F28" s="60"/>
      <c r="G28" s="51"/>
    </row>
    <row r="29" spans="1:7" s="43" customFormat="1" ht="17.25" customHeight="1">
      <c r="A29" s="64"/>
      <c r="B29" s="60"/>
      <c r="C29" s="42"/>
      <c r="D29" s="76"/>
      <c r="E29" s="102" t="s">
        <v>82</v>
      </c>
      <c r="F29" s="77"/>
      <c r="G29" s="51"/>
    </row>
    <row r="30" spans="1:7" s="43" customFormat="1" ht="17.25" customHeight="1">
      <c r="A30" s="64"/>
      <c r="B30" s="60"/>
      <c r="C30" s="42"/>
      <c r="D30" s="76"/>
      <c r="E30" s="102" t="s">
        <v>83</v>
      </c>
      <c r="F30" s="77"/>
      <c r="G30" s="51"/>
    </row>
    <row r="31" spans="1:7" s="43" customFormat="1" ht="17.25" customHeight="1">
      <c r="A31" s="64"/>
      <c r="B31" s="60"/>
      <c r="C31" s="42"/>
      <c r="D31" s="76"/>
      <c r="E31" s="102" t="s">
        <v>84</v>
      </c>
      <c r="F31" s="77"/>
      <c r="G31" s="51"/>
    </row>
    <row r="32" spans="1:7" s="43" customFormat="1" ht="17.25" customHeight="1">
      <c r="A32" s="64"/>
      <c r="B32" s="60"/>
      <c r="C32" s="42"/>
      <c r="D32" s="76"/>
      <c r="E32" s="102" t="s">
        <v>85</v>
      </c>
      <c r="F32" s="77"/>
      <c r="G32" s="51"/>
    </row>
    <row r="33" spans="1:7" s="43" customFormat="1" ht="17.25" customHeight="1">
      <c r="A33" s="64"/>
      <c r="B33" s="60"/>
      <c r="C33" s="42"/>
      <c r="D33" s="76"/>
      <c r="E33" s="102" t="s">
        <v>86</v>
      </c>
      <c r="F33" s="77"/>
      <c r="G33" s="51"/>
    </row>
    <row r="34" spans="1:7" s="43" customFormat="1" ht="17.25" customHeight="1">
      <c r="A34" s="59" t="s">
        <v>87</v>
      </c>
      <c r="B34" s="66">
        <f>SUM(B6:B12)</f>
        <v>37181.090000000004</v>
      </c>
      <c r="C34" s="59" t="s">
        <v>88</v>
      </c>
      <c r="D34" s="60">
        <f>D6+D10+D20+D21+D22</f>
        <v>37181.09</v>
      </c>
      <c r="E34" s="59" t="s">
        <v>88</v>
      </c>
      <c r="F34" s="66">
        <f>F9+F13+F15+F25</f>
        <v>37181.09</v>
      </c>
      <c r="G34" s="51"/>
    </row>
    <row r="35" spans="1:7" s="43" customFormat="1" ht="17.25" customHeight="1">
      <c r="A35" s="62"/>
      <c r="B35" s="60"/>
      <c r="C35" s="59" t="s">
        <v>89</v>
      </c>
      <c r="D35" s="66"/>
      <c r="E35" s="59" t="s">
        <v>89</v>
      </c>
      <c r="F35" s="66"/>
      <c r="G35" s="51"/>
    </row>
    <row r="36" spans="1:6" s="43" customFormat="1" ht="17.25" customHeight="1">
      <c r="A36" s="62"/>
      <c r="B36" s="69"/>
      <c r="C36" s="67"/>
      <c r="D36" s="68"/>
      <c r="E36" s="42"/>
      <c r="F36" s="68"/>
    </row>
    <row r="37" spans="1:6" s="43" customFormat="1" ht="17.25" customHeight="1">
      <c r="A37" s="62"/>
      <c r="B37" s="69"/>
      <c r="C37" s="67"/>
      <c r="D37" s="68"/>
      <c r="E37" s="61"/>
      <c r="F37" s="68"/>
    </row>
    <row r="38" spans="1:11" s="43" customFormat="1" ht="17.25" customHeight="1">
      <c r="A38" s="62"/>
      <c r="B38" s="69"/>
      <c r="C38" s="67"/>
      <c r="D38" s="68"/>
      <c r="E38" s="61"/>
      <c r="F38" s="68"/>
      <c r="K38" s="51"/>
    </row>
    <row r="39" spans="1:6" s="43" customFormat="1" ht="17.25" customHeight="1">
      <c r="A39" s="64"/>
      <c r="B39" s="69"/>
      <c r="C39" s="67"/>
      <c r="D39" s="68"/>
      <c r="E39" s="61"/>
      <c r="F39" s="68"/>
    </row>
    <row r="40" spans="1:6" s="43" customFormat="1" ht="17.25" customHeight="1">
      <c r="A40" s="62"/>
      <c r="B40" s="69"/>
      <c r="C40" s="67"/>
      <c r="D40" s="68"/>
      <c r="E40" s="61"/>
      <c r="F40" s="68"/>
    </row>
    <row r="41" spans="1:6" s="43" customFormat="1" ht="17.25" customHeight="1">
      <c r="A41" s="70" t="s">
        <v>90</v>
      </c>
      <c r="B41" s="60"/>
      <c r="C41" s="70" t="s">
        <v>91</v>
      </c>
      <c r="D41" s="68" t="str">
        <f>F41</f>
        <v>总计(合计)</v>
      </c>
      <c r="E41" s="71" t="s">
        <v>92</v>
      </c>
      <c r="F41" s="66" t="s">
        <v>29</v>
      </c>
    </row>
    <row r="42" spans="1:3" ht="12.75" customHeight="1">
      <c r="A42" s="72"/>
      <c r="B42" s="72"/>
      <c r="C42" s="72"/>
    </row>
    <row r="43" spans="1:2" ht="14.25">
      <c r="A43" s="73"/>
      <c r="B43" s="72"/>
    </row>
    <row r="45" ht="14.25">
      <c r="C45" s="72"/>
    </row>
    <row r="47" ht="14.25">
      <c r="A47" s="73"/>
    </row>
    <row r="51" ht="14.25">
      <c r="A51" s="73"/>
    </row>
    <row r="55" ht="14.25">
      <c r="A55" s="73"/>
    </row>
    <row r="73" ht="14.25">
      <c r="A73" s="73"/>
    </row>
    <row r="75" ht="14.25">
      <c r="A75" s="73"/>
    </row>
    <row r="88" ht="15.75">
      <c r="A88" s="74"/>
    </row>
    <row r="89" ht="14.25">
      <c r="A89" s="73"/>
    </row>
    <row r="90" ht="15.75">
      <c r="A90" s="74"/>
    </row>
    <row r="91" ht="14.25">
      <c r="A91" s="73"/>
    </row>
  </sheetData>
  <sheetProtection formatCells="0" formatColumns="0" formatRows="0"/>
  <mergeCells count="3">
    <mergeCell ref="A4:B4"/>
    <mergeCell ref="C4:F4"/>
    <mergeCell ref="A1:F1"/>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B12" sqref="B6:B12"/>
    </sheetView>
  </sheetViews>
  <sheetFormatPr defaultColWidth="9.16015625" defaultRowHeight="19.5" customHeight="1"/>
  <cols>
    <col min="1" max="1" width="30" style="52" customWidth="1"/>
    <col min="2" max="8" width="16.83203125" style="53" customWidth="1"/>
    <col min="9" max="9" width="9" style="43" customWidth="1"/>
  </cols>
  <sheetData>
    <row r="1" spans="1:8" ht="24.75" customHeight="1">
      <c r="A1" s="249" t="s">
        <v>234</v>
      </c>
      <c r="B1" s="249"/>
      <c r="C1" s="249"/>
      <c r="D1" s="249"/>
      <c r="E1" s="249"/>
      <c r="F1" s="249"/>
      <c r="G1" s="249"/>
      <c r="H1" s="249"/>
    </row>
    <row r="2" spans="1:8" s="46" customFormat="1" ht="18.75" customHeight="1">
      <c r="A2" s="44"/>
      <c r="B2" s="44"/>
      <c r="C2" s="44"/>
      <c r="D2" s="44"/>
      <c r="E2" s="44"/>
      <c r="F2" s="44"/>
      <c r="G2" s="44"/>
      <c r="H2" s="45"/>
    </row>
    <row r="3" spans="1:8" s="50" customFormat="1" ht="19.5" customHeight="1">
      <c r="A3" s="47"/>
      <c r="B3" s="48"/>
      <c r="C3" s="49"/>
      <c r="D3" s="49"/>
      <c r="E3" s="49"/>
      <c r="F3" s="49"/>
      <c r="G3" s="49"/>
      <c r="H3" s="55" t="s">
        <v>22</v>
      </c>
    </row>
    <row r="4" spans="1:8" s="46" customFormat="1" ht="19.5" customHeight="1">
      <c r="A4" s="252" t="s">
        <v>30</v>
      </c>
      <c r="B4" s="254" t="s">
        <v>2</v>
      </c>
      <c r="C4" s="250" t="s">
        <v>23</v>
      </c>
      <c r="D4" s="250" t="s">
        <v>24</v>
      </c>
      <c r="E4" s="250" t="s">
        <v>25</v>
      </c>
      <c r="F4" s="250" t="s">
        <v>26</v>
      </c>
      <c r="G4" s="250" t="s">
        <v>27</v>
      </c>
      <c r="H4" s="250" t="s">
        <v>28</v>
      </c>
    </row>
    <row r="5" spans="1:8" s="46" customFormat="1" ht="24" customHeight="1">
      <c r="A5" s="253"/>
      <c r="B5" s="255"/>
      <c r="C5" s="251"/>
      <c r="D5" s="251"/>
      <c r="E5" s="251"/>
      <c r="F5" s="251"/>
      <c r="G5" s="251"/>
      <c r="H5" s="251"/>
    </row>
    <row r="6" spans="1:9" s="135" customFormat="1" ht="19.5" customHeight="1">
      <c r="A6" s="131" t="s">
        <v>138</v>
      </c>
      <c r="B6" s="119">
        <f>C6+D6+E6+F6+G6</f>
        <v>17134.6</v>
      </c>
      <c r="C6" s="119">
        <f>10939.49+4508.85</f>
        <v>15448.34</v>
      </c>
      <c r="D6" s="119">
        <v>1686.26</v>
      </c>
      <c r="E6" s="119"/>
      <c r="F6" s="119"/>
      <c r="G6" s="119"/>
      <c r="H6" s="119"/>
      <c r="I6" s="185"/>
    </row>
    <row r="7" spans="1:9" s="135" customFormat="1" ht="19.5" customHeight="1">
      <c r="A7" s="131" t="s">
        <v>164</v>
      </c>
      <c r="B7" s="119">
        <f>C7</f>
        <v>2329.8</v>
      </c>
      <c r="C7" s="119">
        <f>1241.53+495.27+593</f>
        <v>2329.8</v>
      </c>
      <c r="D7" s="119"/>
      <c r="E7" s="119"/>
      <c r="F7" s="119"/>
      <c r="G7" s="119"/>
      <c r="H7" s="119"/>
      <c r="I7" s="185"/>
    </row>
    <row r="8" spans="1:9" s="135" customFormat="1" ht="19.5" customHeight="1">
      <c r="A8" s="131" t="s">
        <v>221</v>
      </c>
      <c r="B8" s="119">
        <f>C8+H8</f>
        <v>3813.43</v>
      </c>
      <c r="C8" s="119">
        <v>3813.43</v>
      </c>
      <c r="D8" s="119"/>
      <c r="E8" s="119"/>
      <c r="F8" s="119"/>
      <c r="G8" s="119"/>
      <c r="H8" s="119"/>
      <c r="I8" s="185"/>
    </row>
    <row r="9" spans="1:9" s="135" customFormat="1" ht="19.5" customHeight="1">
      <c r="A9" s="131" t="s">
        <v>223</v>
      </c>
      <c r="B9" s="119">
        <f>C9+H9</f>
        <v>4847.65</v>
      </c>
      <c r="C9" s="119">
        <v>4847.65</v>
      </c>
      <c r="D9" s="119"/>
      <c r="E9" s="119"/>
      <c r="F9" s="119"/>
      <c r="G9" s="119"/>
      <c r="H9" s="119"/>
      <c r="I9" s="185"/>
    </row>
    <row r="10" spans="1:9" s="135" customFormat="1" ht="19.5" customHeight="1">
      <c r="A10" s="131" t="s">
        <v>176</v>
      </c>
      <c r="B10" s="119">
        <f>C10+D10+H10</f>
        <v>9055.61</v>
      </c>
      <c r="C10" s="119">
        <v>5023.51</v>
      </c>
      <c r="D10" s="119">
        <v>2107.7</v>
      </c>
      <c r="E10" s="119"/>
      <c r="F10" s="119"/>
      <c r="G10" s="119"/>
      <c r="H10" s="119">
        <v>1924.4</v>
      </c>
      <c r="I10" s="185"/>
    </row>
    <row r="11" spans="1:8" ht="19.5" customHeight="1">
      <c r="A11" s="54"/>
      <c r="B11" s="100"/>
      <c r="C11" s="100"/>
      <c r="D11" s="100"/>
      <c r="E11" s="100"/>
      <c r="F11" s="100"/>
      <c r="G11" s="100"/>
      <c r="H11" s="100"/>
    </row>
    <row r="12" spans="1:8" ht="19.5" customHeight="1">
      <c r="A12" s="54"/>
      <c r="B12" s="100"/>
      <c r="C12" s="100"/>
      <c r="D12" s="100"/>
      <c r="E12" s="100"/>
      <c r="F12" s="100"/>
      <c r="G12" s="100"/>
      <c r="H12" s="100"/>
    </row>
    <row r="13" spans="1:8" ht="19.5" customHeight="1">
      <c r="A13" s="54"/>
      <c r="B13" s="100"/>
      <c r="C13" s="100"/>
      <c r="D13" s="100"/>
      <c r="E13" s="100"/>
      <c r="F13" s="100"/>
      <c r="G13" s="100"/>
      <c r="H13" s="100"/>
    </row>
    <row r="14" spans="1:8" ht="19.5" customHeight="1">
      <c r="A14" s="54"/>
      <c r="B14" s="100"/>
      <c r="C14" s="100"/>
      <c r="D14" s="100"/>
      <c r="E14" s="100"/>
      <c r="F14" s="100"/>
      <c r="G14" s="100"/>
      <c r="H14" s="100"/>
    </row>
    <row r="15" spans="1:8" ht="19.5" customHeight="1">
      <c r="A15" s="54" t="s">
        <v>100</v>
      </c>
      <c r="B15" s="100">
        <f>SUM(B6:B14)</f>
        <v>37181.09</v>
      </c>
      <c r="C15" s="100">
        <f>SUM(C6:C14)</f>
        <v>31462.730000000003</v>
      </c>
      <c r="D15" s="100">
        <f>SUM(D6:D14)</f>
        <v>3793.96</v>
      </c>
      <c r="E15" s="100"/>
      <c r="F15" s="100"/>
      <c r="G15" s="100"/>
      <c r="H15" s="100">
        <f>SUM(H6:H14)</f>
        <v>1924.4</v>
      </c>
    </row>
    <row r="16" ht="19.5" customHeight="1">
      <c r="B16" s="201"/>
    </row>
  </sheetData>
  <sheetProtection/>
  <mergeCells count="9">
    <mergeCell ref="H4:H5"/>
    <mergeCell ref="A1:H1"/>
    <mergeCell ref="D4:D5"/>
    <mergeCell ref="E4:E5"/>
    <mergeCell ref="F4:F5"/>
    <mergeCell ref="G4:G5"/>
    <mergeCell ref="A4:A5"/>
    <mergeCell ref="B4:B5"/>
    <mergeCell ref="C4:C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65"/>
  <sheetViews>
    <sheetView zoomScalePageLayoutView="0" workbookViewId="0" topLeftCell="A25">
      <selection activeCell="D8" sqref="D8:F9"/>
    </sheetView>
  </sheetViews>
  <sheetFormatPr defaultColWidth="9.16015625" defaultRowHeight="19.5" customHeight="1"/>
  <cols>
    <col min="1" max="3" width="5.66015625" style="11" customWidth="1"/>
    <col min="4" max="4" width="37" style="11" customWidth="1"/>
    <col min="5" max="5" width="17.33203125" style="11" customWidth="1"/>
    <col min="6" max="6" width="15.33203125" style="53" customWidth="1"/>
    <col min="7" max="10" width="13.33203125" style="53" customWidth="1"/>
    <col min="11" max="11" width="13.33203125" style="43" customWidth="1"/>
    <col min="12" max="245" width="9.16015625" style="11" customWidth="1"/>
  </cols>
  <sheetData>
    <row r="1" spans="1:11" ht="27" customHeight="1">
      <c r="A1" s="249" t="s">
        <v>235</v>
      </c>
      <c r="B1" s="249"/>
      <c r="C1" s="249"/>
      <c r="D1" s="249"/>
      <c r="E1" s="249"/>
      <c r="F1" s="249"/>
      <c r="G1" s="249"/>
      <c r="H1" s="249"/>
      <c r="I1" s="249"/>
      <c r="J1" s="249"/>
      <c r="K1" s="249"/>
    </row>
    <row r="2" spans="1:11" ht="7.5" customHeight="1">
      <c r="A2" s="78"/>
      <c r="B2" s="78"/>
      <c r="C2" s="78"/>
      <c r="D2" s="78"/>
      <c r="E2" s="78"/>
      <c r="F2" s="44"/>
      <c r="G2" s="44"/>
      <c r="H2" s="44"/>
      <c r="I2" s="44"/>
      <c r="J2" s="44"/>
      <c r="K2" s="45"/>
    </row>
    <row r="3" spans="1:11" ht="19.5" customHeight="1">
      <c r="A3" s="79"/>
      <c r="B3" s="80"/>
      <c r="C3" s="81"/>
      <c r="D3" s="82"/>
      <c r="E3" s="83"/>
      <c r="F3" s="49"/>
      <c r="G3" s="49"/>
      <c r="H3" s="49"/>
      <c r="I3" s="49"/>
      <c r="J3" s="49"/>
      <c r="K3" s="45" t="s">
        <v>22</v>
      </c>
    </row>
    <row r="4" spans="1:11" ht="19.5" customHeight="1">
      <c r="A4" s="84" t="s">
        <v>93</v>
      </c>
      <c r="B4" s="84"/>
      <c r="C4" s="84"/>
      <c r="D4" s="260" t="s">
        <v>94</v>
      </c>
      <c r="E4" s="261" t="s">
        <v>2</v>
      </c>
      <c r="F4" s="256" t="s">
        <v>23</v>
      </c>
      <c r="G4" s="256" t="s">
        <v>95</v>
      </c>
      <c r="H4" s="256" t="s">
        <v>25</v>
      </c>
      <c r="I4" s="256" t="s">
        <v>96</v>
      </c>
      <c r="J4" s="258" t="s">
        <v>97</v>
      </c>
      <c r="K4" s="256" t="s">
        <v>28</v>
      </c>
    </row>
    <row r="5" spans="1:11" ht="27.75" customHeight="1">
      <c r="A5" s="85" t="s">
        <v>13</v>
      </c>
      <c r="B5" s="85" t="s">
        <v>14</v>
      </c>
      <c r="C5" s="85" t="s">
        <v>15</v>
      </c>
      <c r="D5" s="260"/>
      <c r="E5" s="262"/>
      <c r="F5" s="257"/>
      <c r="G5" s="257"/>
      <c r="H5" s="257"/>
      <c r="I5" s="257"/>
      <c r="J5" s="259"/>
      <c r="K5" s="257"/>
    </row>
    <row r="6" spans="1:11" s="129" customFormat="1" ht="17.25" customHeight="1">
      <c r="A6" s="198"/>
      <c r="B6" s="198"/>
      <c r="C6" s="198"/>
      <c r="D6" s="199" t="s">
        <v>230</v>
      </c>
      <c r="E6" s="207">
        <f>SUM(E7:E15)</f>
        <v>17024.600000000002</v>
      </c>
      <c r="F6" s="208">
        <f>SUM(F7:F15)</f>
        <v>15338.340000000002</v>
      </c>
      <c r="G6" s="191">
        <f>G10</f>
        <v>1686.26</v>
      </c>
      <c r="H6" s="188"/>
      <c r="I6" s="188"/>
      <c r="J6" s="188"/>
      <c r="K6" s="188"/>
    </row>
    <row r="7" spans="1:11" s="135" customFormat="1" ht="17.25" customHeight="1">
      <c r="A7" s="109">
        <v>204</v>
      </c>
      <c r="B7" s="109">
        <v>2</v>
      </c>
      <c r="C7" s="109">
        <v>1</v>
      </c>
      <c r="D7" s="110" t="s">
        <v>145</v>
      </c>
      <c r="E7" s="139">
        <f>F7+G7</f>
        <v>7881.25</v>
      </c>
      <c r="F7" s="200">
        <f>5818.26+1034.06+1028.93</f>
        <v>7881.25</v>
      </c>
      <c r="G7" s="140"/>
      <c r="H7" s="140"/>
      <c r="I7" s="140"/>
      <c r="J7" s="141"/>
      <c r="K7" s="133"/>
    </row>
    <row r="8" spans="1:11" s="135" customFormat="1" ht="17.25" customHeight="1">
      <c r="A8" s="109">
        <v>204</v>
      </c>
      <c r="B8" s="109">
        <v>2</v>
      </c>
      <c r="C8" s="109">
        <v>21</v>
      </c>
      <c r="D8" s="110"/>
      <c r="E8" s="139"/>
      <c r="F8" s="200"/>
      <c r="G8" s="140"/>
      <c r="H8" s="140"/>
      <c r="I8" s="140"/>
      <c r="J8" s="141"/>
      <c r="K8" s="133"/>
    </row>
    <row r="9" spans="1:11" s="135" customFormat="1" ht="17.25" customHeight="1">
      <c r="A9" s="109"/>
      <c r="B9" s="109"/>
      <c r="C9" s="109">
        <v>21</v>
      </c>
      <c r="D9" s="110"/>
      <c r="E9" s="139"/>
      <c r="F9" s="200"/>
      <c r="G9" s="140"/>
      <c r="H9" s="140"/>
      <c r="I9" s="140"/>
      <c r="J9" s="141"/>
      <c r="K9" s="133"/>
    </row>
    <row r="10" spans="1:11" s="135" customFormat="1" ht="17.25" customHeight="1">
      <c r="A10" s="109">
        <v>204</v>
      </c>
      <c r="B10" s="109">
        <v>2</v>
      </c>
      <c r="C10" s="109">
        <v>99</v>
      </c>
      <c r="D10" s="110" t="s">
        <v>207</v>
      </c>
      <c r="E10" s="139">
        <f aca="true" t="shared" si="0" ref="E8:E15">F10+G10</f>
        <v>6085.110000000001</v>
      </c>
      <c r="F10" s="200">
        <f>4398.85</f>
        <v>4398.85</v>
      </c>
      <c r="G10" s="122">
        <v>1686.26</v>
      </c>
      <c r="H10" s="140"/>
      <c r="I10" s="140"/>
      <c r="J10" s="141"/>
      <c r="K10" s="133"/>
    </row>
    <row r="11" spans="1:11" s="135" customFormat="1" ht="17.25" customHeight="1">
      <c r="A11" s="112" t="s">
        <v>139</v>
      </c>
      <c r="B11" s="112" t="s">
        <v>140</v>
      </c>
      <c r="C11" s="112" t="s">
        <v>141</v>
      </c>
      <c r="D11" s="113" t="s">
        <v>146</v>
      </c>
      <c r="E11" s="139">
        <f t="shared" si="0"/>
        <v>237.23000000000002</v>
      </c>
      <c r="F11" s="200">
        <f>219.69+15.8+1.74</f>
        <v>237.23000000000002</v>
      </c>
      <c r="G11" s="140"/>
      <c r="H11" s="140"/>
      <c r="I11" s="140"/>
      <c r="J11" s="140"/>
      <c r="K11" s="134"/>
    </row>
    <row r="12" spans="1:11" s="135" customFormat="1" ht="17.25" customHeight="1">
      <c r="A12" s="112"/>
      <c r="B12" s="112" t="s">
        <v>154</v>
      </c>
      <c r="C12" s="112" t="s">
        <v>154</v>
      </c>
      <c r="D12" s="113" t="s">
        <v>205</v>
      </c>
      <c r="E12" s="139">
        <f t="shared" si="0"/>
        <v>1279.1</v>
      </c>
      <c r="F12" s="200">
        <f>947.65+168.09+163.36</f>
        <v>1279.1</v>
      </c>
      <c r="G12" s="140"/>
      <c r="H12" s="140"/>
      <c r="I12" s="140"/>
      <c r="J12" s="140"/>
      <c r="K12" s="134"/>
    </row>
    <row r="13" spans="1:11" s="135" customFormat="1" ht="17.25" customHeight="1">
      <c r="A13" s="112"/>
      <c r="B13" s="112" t="s">
        <v>211</v>
      </c>
      <c r="C13" s="112" t="s">
        <v>159</v>
      </c>
      <c r="D13" s="113" t="s">
        <v>212</v>
      </c>
      <c r="E13" s="139">
        <f t="shared" si="0"/>
        <v>70.94999999999999</v>
      </c>
      <c r="F13" s="200">
        <f>60.23+1.68+9.04</f>
        <v>70.94999999999999</v>
      </c>
      <c r="G13" s="140"/>
      <c r="H13" s="140"/>
      <c r="I13" s="140"/>
      <c r="J13" s="140"/>
      <c r="K13" s="134"/>
    </row>
    <row r="14" spans="1:11" s="135" customFormat="1" ht="17.25" customHeight="1">
      <c r="A14" s="112" t="s">
        <v>142</v>
      </c>
      <c r="B14" s="112" t="s">
        <v>236</v>
      </c>
      <c r="C14" s="112" t="s">
        <v>141</v>
      </c>
      <c r="D14" s="114" t="s">
        <v>147</v>
      </c>
      <c r="E14" s="139">
        <f t="shared" si="0"/>
        <v>703.5100000000001</v>
      </c>
      <c r="F14" s="200">
        <f>521.21+92.45+89.85</f>
        <v>703.5100000000001</v>
      </c>
      <c r="G14" s="140"/>
      <c r="H14" s="140"/>
      <c r="I14" s="140"/>
      <c r="J14" s="140"/>
      <c r="K14" s="134"/>
    </row>
    <row r="15" spans="1:11" s="135" customFormat="1" ht="17.25" customHeight="1">
      <c r="A15" s="112" t="s">
        <v>143</v>
      </c>
      <c r="B15" s="112" t="s">
        <v>144</v>
      </c>
      <c r="C15" s="112" t="s">
        <v>141</v>
      </c>
      <c r="D15" s="114" t="s">
        <v>148</v>
      </c>
      <c r="E15" s="139">
        <f t="shared" si="0"/>
        <v>767.45</v>
      </c>
      <c r="F15" s="200">
        <f>568.59+100.85+98.01</f>
        <v>767.45</v>
      </c>
      <c r="G15" s="140"/>
      <c r="H15" s="140"/>
      <c r="I15" s="140"/>
      <c r="J15" s="140"/>
      <c r="K15" s="134"/>
    </row>
    <row r="16" spans="1:11" s="129" customFormat="1" ht="17.25" customHeight="1">
      <c r="A16" s="142"/>
      <c r="B16" s="142"/>
      <c r="C16" s="142"/>
      <c r="D16" s="142" t="s">
        <v>172</v>
      </c>
      <c r="E16" s="143">
        <f>SUM(E17:E26)</f>
        <v>2329.7999999999997</v>
      </c>
      <c r="F16" s="144">
        <f>SUM(F17:F26)</f>
        <v>2329.7999999999997</v>
      </c>
      <c r="G16" s="145"/>
      <c r="H16" s="145"/>
      <c r="I16" s="145"/>
      <c r="J16" s="145"/>
      <c r="K16" s="146"/>
    </row>
    <row r="17" spans="1:11" s="135" customFormat="1" ht="17.25" customHeight="1">
      <c r="A17" s="109">
        <v>204</v>
      </c>
      <c r="B17" s="109">
        <v>2</v>
      </c>
      <c r="C17" s="109">
        <v>1</v>
      </c>
      <c r="D17" s="110" t="s">
        <v>145</v>
      </c>
      <c r="E17" s="139">
        <f>F17+J17</f>
        <v>905.83</v>
      </c>
      <c r="F17" s="200">
        <v>905.83</v>
      </c>
      <c r="G17" s="140"/>
      <c r="H17" s="140"/>
      <c r="I17" s="140"/>
      <c r="J17" s="141"/>
      <c r="K17" s="133"/>
    </row>
    <row r="18" spans="1:11" s="135" customFormat="1" ht="17.25" customHeight="1">
      <c r="A18" s="109"/>
      <c r="B18" s="109"/>
      <c r="C18" s="109">
        <v>50</v>
      </c>
      <c r="D18" s="110" t="s">
        <v>145</v>
      </c>
      <c r="E18" s="139">
        <f aca="true" t="shared" si="1" ref="E18:E26">F18+J18</f>
        <v>346.91</v>
      </c>
      <c r="F18" s="200">
        <v>346.91</v>
      </c>
      <c r="G18" s="140"/>
      <c r="H18" s="140"/>
      <c r="I18" s="140"/>
      <c r="J18" s="141"/>
      <c r="K18" s="133"/>
    </row>
    <row r="19" spans="1:11" s="135" customFormat="1" ht="17.25" customHeight="1">
      <c r="A19" s="109"/>
      <c r="B19" s="109"/>
      <c r="C19" s="109">
        <v>99</v>
      </c>
      <c r="D19" s="110" t="s">
        <v>206</v>
      </c>
      <c r="E19" s="139">
        <f t="shared" si="1"/>
        <v>613</v>
      </c>
      <c r="F19" s="200">
        <v>613</v>
      </c>
      <c r="G19" s="140"/>
      <c r="H19" s="140"/>
      <c r="I19" s="140"/>
      <c r="J19" s="141"/>
      <c r="K19" s="133"/>
    </row>
    <row r="20" spans="1:11" s="135" customFormat="1" ht="17.25" customHeight="1">
      <c r="A20" s="112" t="s">
        <v>139</v>
      </c>
      <c r="B20" s="112" t="s">
        <v>140</v>
      </c>
      <c r="C20" s="112" t="s">
        <v>141</v>
      </c>
      <c r="D20" s="113" t="s">
        <v>146</v>
      </c>
      <c r="E20" s="139">
        <f t="shared" si="1"/>
        <v>12.55</v>
      </c>
      <c r="F20" s="200">
        <v>12.55</v>
      </c>
      <c r="G20" s="140"/>
      <c r="H20" s="140"/>
      <c r="I20" s="140"/>
      <c r="J20" s="140"/>
      <c r="K20" s="134"/>
    </row>
    <row r="21" spans="1:11" s="135" customFormat="1" ht="17.25" customHeight="1">
      <c r="A21" s="112"/>
      <c r="B21" s="112" t="s">
        <v>154</v>
      </c>
      <c r="C21" s="112" t="s">
        <v>154</v>
      </c>
      <c r="D21" s="113" t="s">
        <v>205</v>
      </c>
      <c r="E21" s="139">
        <f t="shared" si="1"/>
        <v>206.13</v>
      </c>
      <c r="F21" s="200">
        <v>206.13</v>
      </c>
      <c r="G21" s="140"/>
      <c r="H21" s="140"/>
      <c r="I21" s="140"/>
      <c r="J21" s="140"/>
      <c r="K21" s="134"/>
    </row>
    <row r="22" spans="1:11" s="135" customFormat="1" ht="17.25" customHeight="1">
      <c r="A22" s="112"/>
      <c r="B22" s="112" t="s">
        <v>211</v>
      </c>
      <c r="C22" s="112" t="s">
        <v>159</v>
      </c>
      <c r="D22" s="113" t="s">
        <v>212</v>
      </c>
      <c r="E22" s="139">
        <f t="shared" si="1"/>
        <v>6.37</v>
      </c>
      <c r="F22" s="200">
        <v>6.37</v>
      </c>
      <c r="G22" s="140"/>
      <c r="H22" s="140"/>
      <c r="I22" s="140"/>
      <c r="J22" s="140"/>
      <c r="K22" s="134"/>
    </row>
    <row r="23" spans="1:11" s="135" customFormat="1" ht="17.25" customHeight="1">
      <c r="A23" s="112" t="s">
        <v>142</v>
      </c>
      <c r="B23" s="112" t="s">
        <v>243</v>
      </c>
      <c r="C23" s="112" t="s">
        <v>141</v>
      </c>
      <c r="D23" s="114" t="s">
        <v>147</v>
      </c>
      <c r="E23" s="139">
        <f t="shared" si="1"/>
        <v>81.04</v>
      </c>
      <c r="F23" s="200">
        <v>81.04</v>
      </c>
      <c r="G23" s="140"/>
      <c r="H23" s="140"/>
      <c r="I23" s="140"/>
      <c r="J23" s="140"/>
      <c r="K23" s="134"/>
    </row>
    <row r="24" spans="1:11" s="135" customFormat="1" ht="17.25" customHeight="1">
      <c r="A24" s="112"/>
      <c r="B24" s="112"/>
      <c r="C24" s="112" t="s">
        <v>159</v>
      </c>
      <c r="D24" s="114" t="s">
        <v>244</v>
      </c>
      <c r="E24" s="139">
        <f t="shared" si="1"/>
        <v>32.33</v>
      </c>
      <c r="F24" s="200">
        <v>32.33</v>
      </c>
      <c r="G24" s="140"/>
      <c r="H24" s="140"/>
      <c r="I24" s="140"/>
      <c r="J24" s="140"/>
      <c r="K24" s="134"/>
    </row>
    <row r="25" spans="1:11" s="135" customFormat="1" ht="17.25" customHeight="1">
      <c r="A25" s="112"/>
      <c r="B25" s="112"/>
      <c r="C25" s="112" t="s">
        <v>245</v>
      </c>
      <c r="D25" s="114" t="s">
        <v>246</v>
      </c>
      <c r="E25" s="139">
        <f t="shared" si="1"/>
        <v>1.96</v>
      </c>
      <c r="F25" s="200">
        <v>1.96</v>
      </c>
      <c r="G25" s="140"/>
      <c r="H25" s="140"/>
      <c r="I25" s="140"/>
      <c r="J25" s="140"/>
      <c r="K25" s="134"/>
    </row>
    <row r="26" spans="1:11" s="135" customFormat="1" ht="17.25" customHeight="1">
      <c r="A26" s="112" t="s">
        <v>143</v>
      </c>
      <c r="B26" s="112" t="s">
        <v>144</v>
      </c>
      <c r="C26" s="112" t="s">
        <v>141</v>
      </c>
      <c r="D26" s="114" t="s">
        <v>148</v>
      </c>
      <c r="E26" s="139">
        <f t="shared" si="1"/>
        <v>123.68</v>
      </c>
      <c r="F26" s="200">
        <v>123.68</v>
      </c>
      <c r="G26" s="140"/>
      <c r="H26" s="140"/>
      <c r="I26" s="140"/>
      <c r="J26" s="140"/>
      <c r="K26" s="134"/>
    </row>
    <row r="27" spans="1:11" s="135" customFormat="1" ht="17.25" customHeight="1">
      <c r="A27" s="112"/>
      <c r="B27" s="112"/>
      <c r="C27" s="112"/>
      <c r="D27" s="147" t="s">
        <v>222</v>
      </c>
      <c r="E27" s="139">
        <f>SUM(E28:E34)</f>
        <v>3813.43</v>
      </c>
      <c r="F27" s="200">
        <f>SUM(F28:F34)</f>
        <v>3813.43</v>
      </c>
      <c r="G27" s="140"/>
      <c r="H27" s="140"/>
      <c r="I27" s="140"/>
      <c r="J27" s="140"/>
      <c r="K27" s="134"/>
    </row>
    <row r="28" spans="1:11" s="135" customFormat="1" ht="17.25" customHeight="1">
      <c r="A28" s="109">
        <v>204</v>
      </c>
      <c r="B28" s="109">
        <v>2</v>
      </c>
      <c r="C28" s="109">
        <v>1</v>
      </c>
      <c r="D28" s="110" t="s">
        <v>145</v>
      </c>
      <c r="E28" s="139">
        <f>F28+J28</f>
        <v>2783.49</v>
      </c>
      <c r="F28" s="200">
        <v>2783.49</v>
      </c>
      <c r="G28" s="140"/>
      <c r="H28" s="140"/>
      <c r="I28" s="140"/>
      <c r="J28" s="141"/>
      <c r="K28" s="133"/>
    </row>
    <row r="29" spans="1:11" s="135" customFormat="1" ht="17.25" customHeight="1">
      <c r="A29" s="112" t="s">
        <v>139</v>
      </c>
      <c r="B29" s="112" t="s">
        <v>140</v>
      </c>
      <c r="C29" s="112" t="s">
        <v>141</v>
      </c>
      <c r="D29" s="113" t="s">
        <v>146</v>
      </c>
      <c r="E29" s="139">
        <f>F29+J29</f>
        <v>45.3</v>
      </c>
      <c r="F29" s="200">
        <v>45.3</v>
      </c>
      <c r="G29" s="140"/>
      <c r="H29" s="140"/>
      <c r="I29" s="140"/>
      <c r="J29" s="140"/>
      <c r="K29" s="134"/>
    </row>
    <row r="30" spans="1:11" s="135" customFormat="1" ht="17.25" customHeight="1">
      <c r="A30" s="112"/>
      <c r="B30" s="112"/>
      <c r="C30" s="112" t="s">
        <v>258</v>
      </c>
      <c r="D30" s="113" t="s">
        <v>259</v>
      </c>
      <c r="E30" s="139">
        <f>F30+J30</f>
        <v>0.58</v>
      </c>
      <c r="F30" s="200">
        <v>0.58</v>
      </c>
      <c r="G30" s="140"/>
      <c r="H30" s="140"/>
      <c r="I30" s="140"/>
      <c r="J30" s="140"/>
      <c r="K30" s="134"/>
    </row>
    <row r="31" spans="1:11" s="135" customFormat="1" ht="17.25" customHeight="1">
      <c r="A31" s="112"/>
      <c r="B31" s="112" t="s">
        <v>154</v>
      </c>
      <c r="C31" s="112" t="s">
        <v>154</v>
      </c>
      <c r="D31" s="113" t="s">
        <v>205</v>
      </c>
      <c r="E31" s="139">
        <f>F31</f>
        <v>442.59</v>
      </c>
      <c r="F31" s="200">
        <v>442.59</v>
      </c>
      <c r="G31" s="140"/>
      <c r="H31" s="140"/>
      <c r="I31" s="140"/>
      <c r="J31" s="140"/>
      <c r="K31" s="134"/>
    </row>
    <row r="32" spans="1:11" s="135" customFormat="1" ht="17.25" customHeight="1">
      <c r="A32" s="112"/>
      <c r="B32" s="112" t="s">
        <v>211</v>
      </c>
      <c r="C32" s="112" t="s">
        <v>159</v>
      </c>
      <c r="D32" s="113" t="s">
        <v>212</v>
      </c>
      <c r="E32" s="139">
        <f>F32</f>
        <v>32.49</v>
      </c>
      <c r="F32" s="200">
        <v>32.49</v>
      </c>
      <c r="G32" s="140"/>
      <c r="H32" s="140"/>
      <c r="I32" s="140"/>
      <c r="J32" s="140"/>
      <c r="K32" s="134"/>
    </row>
    <row r="33" spans="1:11" s="135" customFormat="1" ht="17.25" customHeight="1">
      <c r="A33" s="112" t="s">
        <v>142</v>
      </c>
      <c r="B33" s="112" t="s">
        <v>236</v>
      </c>
      <c r="C33" s="112" t="s">
        <v>141</v>
      </c>
      <c r="D33" s="114" t="s">
        <v>147</v>
      </c>
      <c r="E33" s="139">
        <f>F33+J33</f>
        <v>243.43</v>
      </c>
      <c r="F33" s="200">
        <v>243.43</v>
      </c>
      <c r="G33" s="140"/>
      <c r="H33" s="140"/>
      <c r="I33" s="140"/>
      <c r="J33" s="140"/>
      <c r="K33" s="134"/>
    </row>
    <row r="34" spans="1:11" s="135" customFormat="1" ht="17.25" customHeight="1">
      <c r="A34" s="112" t="s">
        <v>143</v>
      </c>
      <c r="B34" s="112" t="s">
        <v>144</v>
      </c>
      <c r="C34" s="112" t="s">
        <v>141</v>
      </c>
      <c r="D34" s="114" t="s">
        <v>148</v>
      </c>
      <c r="E34" s="139">
        <f>F34+J34</f>
        <v>265.55</v>
      </c>
      <c r="F34" s="200">
        <v>265.55</v>
      </c>
      <c r="G34" s="140"/>
      <c r="H34" s="140"/>
      <c r="I34" s="140"/>
      <c r="J34" s="140"/>
      <c r="K34" s="134"/>
    </row>
    <row r="35" spans="1:11" s="135" customFormat="1" ht="17.25" customHeight="1">
      <c r="A35" s="112"/>
      <c r="B35" s="112"/>
      <c r="C35" s="112"/>
      <c r="D35" s="147" t="s">
        <v>224</v>
      </c>
      <c r="E35" s="139">
        <f>SUM(E36:E41)</f>
        <v>4847.65</v>
      </c>
      <c r="F35" s="200">
        <f>SUM(F36:F41)</f>
        <v>4847.65</v>
      </c>
      <c r="G35" s="140"/>
      <c r="H35" s="140"/>
      <c r="I35" s="140"/>
      <c r="J35" s="140"/>
      <c r="K35" s="134"/>
    </row>
    <row r="36" spans="1:11" s="135" customFormat="1" ht="17.25" customHeight="1">
      <c r="A36" s="109">
        <v>204</v>
      </c>
      <c r="B36" s="109">
        <v>2</v>
      </c>
      <c r="C36" s="109">
        <v>1</v>
      </c>
      <c r="D36" s="110" t="s">
        <v>145</v>
      </c>
      <c r="E36" s="139">
        <f>F36+J36</f>
        <v>3571.93</v>
      </c>
      <c r="F36" s="200">
        <v>3571.93</v>
      </c>
      <c r="G36" s="140"/>
      <c r="H36" s="140"/>
      <c r="I36" s="140"/>
      <c r="J36" s="141"/>
      <c r="K36" s="133"/>
    </row>
    <row r="37" spans="1:11" s="135" customFormat="1" ht="17.25" customHeight="1">
      <c r="A37" s="112" t="s">
        <v>139</v>
      </c>
      <c r="B37" s="112" t="s">
        <v>140</v>
      </c>
      <c r="C37" s="112" t="s">
        <v>141</v>
      </c>
      <c r="D37" s="113" t="s">
        <v>146</v>
      </c>
      <c r="E37" s="139">
        <f>F37+J37</f>
        <v>48.44</v>
      </c>
      <c r="F37" s="200">
        <v>48.44</v>
      </c>
      <c r="G37" s="140"/>
      <c r="H37" s="140"/>
      <c r="I37" s="140"/>
      <c r="J37" s="140"/>
      <c r="K37" s="134"/>
    </row>
    <row r="38" spans="1:11" s="135" customFormat="1" ht="17.25" customHeight="1">
      <c r="A38" s="112"/>
      <c r="B38" s="112" t="s">
        <v>154</v>
      </c>
      <c r="C38" s="112" t="s">
        <v>154</v>
      </c>
      <c r="D38" s="113" t="s">
        <v>205</v>
      </c>
      <c r="E38" s="139">
        <f>F38</f>
        <v>558.83</v>
      </c>
      <c r="F38" s="200">
        <v>558.83</v>
      </c>
      <c r="G38" s="140"/>
      <c r="H38" s="140"/>
      <c r="I38" s="140"/>
      <c r="J38" s="140"/>
      <c r="K38" s="134"/>
    </row>
    <row r="39" spans="1:11" s="135" customFormat="1" ht="17.25" customHeight="1">
      <c r="A39" s="112"/>
      <c r="B39" s="112" t="s">
        <v>211</v>
      </c>
      <c r="C39" s="112" t="s">
        <v>159</v>
      </c>
      <c r="D39" s="113" t="s">
        <v>212</v>
      </c>
      <c r="E39" s="139">
        <f>F39</f>
        <v>25.79</v>
      </c>
      <c r="F39" s="200">
        <v>25.79</v>
      </c>
      <c r="G39" s="140"/>
      <c r="H39" s="140"/>
      <c r="I39" s="140"/>
      <c r="J39" s="140"/>
      <c r="K39" s="134"/>
    </row>
    <row r="40" spans="1:11" s="135" customFormat="1" ht="17.25" customHeight="1">
      <c r="A40" s="112" t="s">
        <v>142</v>
      </c>
      <c r="B40" s="112" t="s">
        <v>236</v>
      </c>
      <c r="C40" s="112" t="s">
        <v>141</v>
      </c>
      <c r="D40" s="114" t="s">
        <v>147</v>
      </c>
      <c r="E40" s="139">
        <f>F40+J40</f>
        <v>307.36</v>
      </c>
      <c r="F40" s="200">
        <v>307.36</v>
      </c>
      <c r="G40" s="140"/>
      <c r="H40" s="140"/>
      <c r="I40" s="140"/>
      <c r="J40" s="140"/>
      <c r="K40" s="134"/>
    </row>
    <row r="41" spans="1:11" s="135" customFormat="1" ht="17.25" customHeight="1">
      <c r="A41" s="112" t="s">
        <v>143</v>
      </c>
      <c r="B41" s="112" t="s">
        <v>144</v>
      </c>
      <c r="C41" s="112" t="s">
        <v>141</v>
      </c>
      <c r="D41" s="114" t="s">
        <v>148</v>
      </c>
      <c r="E41" s="139">
        <f>F41+J41</f>
        <v>335.3</v>
      </c>
      <c r="F41" s="200">
        <v>335.3</v>
      </c>
      <c r="G41" s="140"/>
      <c r="H41" s="140"/>
      <c r="I41" s="140"/>
      <c r="J41" s="140"/>
      <c r="K41" s="134"/>
    </row>
    <row r="42" spans="1:11" s="135" customFormat="1" ht="17.25" customHeight="1">
      <c r="A42" s="133"/>
      <c r="B42" s="133"/>
      <c r="C42" s="133"/>
      <c r="D42" s="142" t="s">
        <v>177</v>
      </c>
      <c r="E42" s="148">
        <f>SUM(E43:E50)</f>
        <v>9055.61</v>
      </c>
      <c r="F42" s="122">
        <f aca="true" t="shared" si="2" ref="F42:K42">SUM(F43:F50)</f>
        <v>5023.51</v>
      </c>
      <c r="G42" s="122">
        <f t="shared" si="2"/>
        <v>2107.7</v>
      </c>
      <c r="H42" s="140"/>
      <c r="I42" s="140"/>
      <c r="J42" s="140"/>
      <c r="K42" s="134">
        <f t="shared" si="2"/>
        <v>1924.4</v>
      </c>
    </row>
    <row r="43" spans="1:11" s="135" customFormat="1" ht="17.25" customHeight="1">
      <c r="A43" s="116">
        <v>204</v>
      </c>
      <c r="B43" s="117" t="s">
        <v>159</v>
      </c>
      <c r="C43" s="117" t="s">
        <v>261</v>
      </c>
      <c r="D43" s="121" t="s">
        <v>262</v>
      </c>
      <c r="E43" s="148">
        <f>F43+G43+H43+I43+J43+K43</f>
        <v>2834.86</v>
      </c>
      <c r="F43" s="122">
        <v>2834.86</v>
      </c>
      <c r="G43" s="122"/>
      <c r="H43" s="140"/>
      <c r="I43" s="140"/>
      <c r="J43" s="140"/>
      <c r="K43" s="134"/>
    </row>
    <row r="44" spans="1:11" s="135" customFormat="1" ht="17.25" customHeight="1">
      <c r="A44" s="116"/>
      <c r="B44" s="117"/>
      <c r="C44" s="117" t="s">
        <v>265</v>
      </c>
      <c r="D44" s="121" t="s">
        <v>266</v>
      </c>
      <c r="E44" s="148">
        <f aca="true" t="shared" si="3" ref="E44:E50">F44+G44+H44+I44+J44+K44</f>
        <v>5043.23</v>
      </c>
      <c r="F44" s="122">
        <v>1011.13</v>
      </c>
      <c r="G44" s="122">
        <v>2107.7</v>
      </c>
      <c r="H44" s="140"/>
      <c r="I44" s="140"/>
      <c r="J44" s="140"/>
      <c r="K44" s="134">
        <v>1924.4</v>
      </c>
    </row>
    <row r="45" spans="1:11" s="135" customFormat="1" ht="17.25" customHeight="1">
      <c r="A45" s="117" t="s">
        <v>178</v>
      </c>
      <c r="B45" s="117" t="s">
        <v>179</v>
      </c>
      <c r="C45" s="117" t="s">
        <v>180</v>
      </c>
      <c r="D45" s="121" t="s">
        <v>181</v>
      </c>
      <c r="E45" s="148">
        <f t="shared" si="3"/>
        <v>38.78</v>
      </c>
      <c r="F45" s="122">
        <v>38.78</v>
      </c>
      <c r="G45" s="122"/>
      <c r="H45" s="140"/>
      <c r="I45" s="140"/>
      <c r="J45" s="140"/>
      <c r="K45" s="134"/>
    </row>
    <row r="46" spans="1:11" s="135" customFormat="1" ht="17.25" customHeight="1">
      <c r="A46" s="117"/>
      <c r="B46" s="117"/>
      <c r="C46" s="117" t="s">
        <v>263</v>
      </c>
      <c r="D46" s="121" t="s">
        <v>264</v>
      </c>
      <c r="E46" s="148">
        <f t="shared" si="3"/>
        <v>0.23</v>
      </c>
      <c r="F46" s="122">
        <v>0.23</v>
      </c>
      <c r="G46" s="122"/>
      <c r="H46" s="140"/>
      <c r="I46" s="140"/>
      <c r="J46" s="140"/>
      <c r="K46" s="134"/>
    </row>
    <row r="47" spans="1:11" s="135" customFormat="1" ht="17.25" customHeight="1">
      <c r="A47" s="117"/>
      <c r="B47" s="112" t="s">
        <v>154</v>
      </c>
      <c r="C47" s="112" t="s">
        <v>154</v>
      </c>
      <c r="D47" s="113" t="s">
        <v>205</v>
      </c>
      <c r="E47" s="148">
        <f t="shared" si="3"/>
        <v>505.61</v>
      </c>
      <c r="F47" s="122">
        <v>505.61</v>
      </c>
      <c r="G47" s="122"/>
      <c r="H47" s="140"/>
      <c r="I47" s="140"/>
      <c r="J47" s="140"/>
      <c r="K47" s="134"/>
    </row>
    <row r="48" spans="1:11" s="135" customFormat="1" ht="17.25" customHeight="1">
      <c r="A48" s="117"/>
      <c r="B48" s="112" t="s">
        <v>211</v>
      </c>
      <c r="C48" s="112" t="s">
        <v>159</v>
      </c>
      <c r="D48" s="113" t="s">
        <v>212</v>
      </c>
      <c r="E48" s="148">
        <f t="shared" si="3"/>
        <v>51.44</v>
      </c>
      <c r="F48" s="122">
        <v>51.44</v>
      </c>
      <c r="G48" s="122"/>
      <c r="H48" s="140"/>
      <c r="I48" s="140"/>
      <c r="J48" s="140"/>
      <c r="K48" s="134"/>
    </row>
    <row r="49" spans="1:11" s="135" customFormat="1" ht="17.25" customHeight="1">
      <c r="A49" s="117" t="s">
        <v>182</v>
      </c>
      <c r="B49" s="117" t="s">
        <v>183</v>
      </c>
      <c r="C49" s="117" t="s">
        <v>180</v>
      </c>
      <c r="D49" s="121" t="s">
        <v>184</v>
      </c>
      <c r="E49" s="148">
        <f t="shared" si="3"/>
        <v>278.09</v>
      </c>
      <c r="F49" s="122">
        <v>278.09</v>
      </c>
      <c r="G49" s="122"/>
      <c r="H49" s="149"/>
      <c r="I49" s="149"/>
      <c r="J49" s="149"/>
      <c r="K49" s="134"/>
    </row>
    <row r="50" spans="1:11" s="135" customFormat="1" ht="17.25" customHeight="1">
      <c r="A50" s="117" t="s">
        <v>185</v>
      </c>
      <c r="B50" s="117" t="s">
        <v>186</v>
      </c>
      <c r="C50" s="117" t="s">
        <v>180</v>
      </c>
      <c r="D50" s="121" t="s">
        <v>187</v>
      </c>
      <c r="E50" s="148">
        <f t="shared" si="3"/>
        <v>303.37</v>
      </c>
      <c r="F50" s="122">
        <v>303.37</v>
      </c>
      <c r="G50" s="122"/>
      <c r="H50" s="149"/>
      <c r="I50" s="149"/>
      <c r="J50" s="149"/>
      <c r="K50" s="134"/>
    </row>
    <row r="51" spans="1:11" s="129" customFormat="1" ht="17.25" customHeight="1">
      <c r="A51" s="142"/>
      <c r="B51" s="142"/>
      <c r="C51" s="142"/>
      <c r="D51" s="142" t="s">
        <v>100</v>
      </c>
      <c r="E51" s="143">
        <f>E6+E16+E27+E35+E42</f>
        <v>37071.090000000004</v>
      </c>
      <c r="F51" s="144">
        <f>F6+F16+F27+F35+F42</f>
        <v>31352.730000000003</v>
      </c>
      <c r="G51" s="145">
        <f>G6+G16+G27+G35+G42</f>
        <v>3793.96</v>
      </c>
      <c r="H51" s="150"/>
      <c r="I51" s="150"/>
      <c r="J51" s="150"/>
      <c r="K51" s="146">
        <f>K6+K16+K27+K35+K42</f>
        <v>1924.4</v>
      </c>
    </row>
    <row r="52" ht="19.5" customHeight="1">
      <c r="E52" s="186"/>
    </row>
    <row r="53" ht="19.5" customHeight="1">
      <c r="E53" s="156"/>
    </row>
    <row r="55" ht="19.5" customHeight="1">
      <c r="E55" s="156"/>
    </row>
    <row r="56" ht="19.5" customHeight="1">
      <c r="D56" s="209"/>
    </row>
    <row r="57" spans="4:5" ht="19.5" customHeight="1">
      <c r="D57" s="209"/>
      <c r="E57" s="184"/>
    </row>
    <row r="58" ht="19.5" customHeight="1">
      <c r="D58" s="209"/>
    </row>
    <row r="59" spans="4:5" ht="19.5" customHeight="1">
      <c r="D59" s="209"/>
      <c r="E59" s="184"/>
    </row>
    <row r="60" spans="4:5" ht="19.5" customHeight="1">
      <c r="D60" s="209"/>
      <c r="E60" s="184"/>
    </row>
    <row r="61" spans="4:5" ht="19.5" customHeight="1">
      <c r="D61" s="209"/>
      <c r="E61" s="156"/>
    </row>
    <row r="62" spans="4:5" ht="19.5" customHeight="1">
      <c r="D62" s="209"/>
      <c r="E62" s="184"/>
    </row>
    <row r="63" spans="4:5" ht="19.5" customHeight="1">
      <c r="D63" s="209"/>
      <c r="E63" s="184"/>
    </row>
    <row r="65" ht="19.5" customHeight="1">
      <c r="E65" s="184"/>
    </row>
  </sheetData>
  <sheetProtection/>
  <mergeCells count="9">
    <mergeCell ref="A1:K1"/>
    <mergeCell ref="H4:H5"/>
    <mergeCell ref="I4:I5"/>
    <mergeCell ref="J4:J5"/>
    <mergeCell ref="K4:K5"/>
    <mergeCell ref="D4:D5"/>
    <mergeCell ref="E4:E5"/>
    <mergeCell ref="F4:F5"/>
    <mergeCell ref="G4:G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54"/>
  <sheetViews>
    <sheetView showGridLines="0" showZeros="0" zoomScalePageLayoutView="0" workbookViewId="0" topLeftCell="A16">
      <selection activeCell="E7" sqref="E7:J8"/>
    </sheetView>
  </sheetViews>
  <sheetFormatPr defaultColWidth="6.83203125" defaultRowHeight="12.75" customHeight="1"/>
  <cols>
    <col min="1" max="1" width="31.66015625" style="3" customWidth="1"/>
    <col min="2" max="4" width="6.83203125" style="3" customWidth="1"/>
    <col min="5" max="5" width="40.83203125" style="3" customWidth="1"/>
    <col min="6" max="6" width="14" style="3" customWidth="1"/>
    <col min="7" max="7" width="13.16015625" style="3" customWidth="1"/>
    <col min="8" max="10" width="11.83203125" style="3" customWidth="1"/>
    <col min="11" max="16384" width="6.83203125" style="3" customWidth="1"/>
  </cols>
  <sheetData>
    <row r="1" spans="1:10" ht="27.75" customHeight="1">
      <c r="A1" s="21" t="s">
        <v>237</v>
      </c>
      <c r="B1" s="22"/>
      <c r="C1" s="22"/>
      <c r="D1" s="22"/>
      <c r="E1" s="22"/>
      <c r="F1" s="22"/>
      <c r="G1" s="22"/>
      <c r="H1" s="22"/>
      <c r="I1" s="22"/>
      <c r="J1" s="22"/>
    </row>
    <row r="2" spans="1:10" s="1" customFormat="1" ht="17.25" customHeight="1">
      <c r="A2" s="6"/>
      <c r="B2" s="6"/>
      <c r="C2" s="6"/>
      <c r="D2" s="6"/>
      <c r="E2" s="23"/>
      <c r="F2" s="6"/>
      <c r="G2" s="6"/>
      <c r="H2" s="6"/>
      <c r="I2" s="6"/>
      <c r="J2" s="12" t="s">
        <v>11</v>
      </c>
    </row>
    <row r="3" spans="1:10" ht="22.5" customHeight="1">
      <c r="A3" s="265" t="s">
        <v>1</v>
      </c>
      <c r="B3" s="16" t="s">
        <v>12</v>
      </c>
      <c r="C3" s="16"/>
      <c r="D3" s="28"/>
      <c r="E3" s="265" t="s">
        <v>16</v>
      </c>
      <c r="F3" s="263" t="s">
        <v>2</v>
      </c>
      <c r="G3" s="263" t="s">
        <v>7</v>
      </c>
      <c r="H3" s="263" t="s">
        <v>8</v>
      </c>
      <c r="I3" s="263" t="s">
        <v>9</v>
      </c>
      <c r="J3" s="250" t="s">
        <v>10</v>
      </c>
    </row>
    <row r="4" spans="1:10" ht="22.5" customHeight="1">
      <c r="A4" s="265"/>
      <c r="B4" s="17" t="s">
        <v>13</v>
      </c>
      <c r="C4" s="17" t="s">
        <v>14</v>
      </c>
      <c r="D4" s="17" t="s">
        <v>15</v>
      </c>
      <c r="E4" s="265"/>
      <c r="F4" s="264"/>
      <c r="G4" s="264"/>
      <c r="H4" s="264"/>
      <c r="I4" s="264"/>
      <c r="J4" s="250"/>
    </row>
    <row r="5" spans="1:10" s="192" customFormat="1" ht="15.75" customHeight="1">
      <c r="A5" s="189" t="s">
        <v>165</v>
      </c>
      <c r="B5" s="187"/>
      <c r="C5" s="187"/>
      <c r="D5" s="187"/>
      <c r="E5" s="187" t="s">
        <v>173</v>
      </c>
      <c r="F5" s="190">
        <f>SUM(F6:F14)</f>
        <v>17024.600000000002</v>
      </c>
      <c r="G5" s="190">
        <f>SUM(G6:G14)</f>
        <v>9412.87</v>
      </c>
      <c r="H5" s="190">
        <f>SUM(H6:H14)</f>
        <v>1215.23</v>
      </c>
      <c r="I5" s="190">
        <f>SUM(I6:I14)</f>
        <v>311.39</v>
      </c>
      <c r="J5" s="191">
        <f>SUM(J6:J14)</f>
        <v>6085.11</v>
      </c>
    </row>
    <row r="6" spans="1:10" s="195" customFormat="1" ht="15.75" customHeight="1">
      <c r="A6" s="193"/>
      <c r="B6" s="109">
        <v>204</v>
      </c>
      <c r="C6" s="109">
        <v>2</v>
      </c>
      <c r="D6" s="109">
        <v>1</v>
      </c>
      <c r="E6" s="110" t="s">
        <v>145</v>
      </c>
      <c r="F6" s="194">
        <f aca="true" t="shared" si="0" ref="F6:F14">G6+H6+I6+J6</f>
        <v>7881.250000000001</v>
      </c>
      <c r="G6" s="194">
        <v>6662.81</v>
      </c>
      <c r="H6" s="194">
        <v>1215.23</v>
      </c>
      <c r="I6" s="194">
        <f>2.49+0.49+0.23</f>
        <v>3.2100000000000004</v>
      </c>
      <c r="J6" s="194"/>
    </row>
    <row r="7" spans="1:10" s="195" customFormat="1" ht="15.75" customHeight="1">
      <c r="A7" s="193"/>
      <c r="B7" s="109"/>
      <c r="C7" s="109"/>
      <c r="D7" s="109">
        <v>21</v>
      </c>
      <c r="E7" s="110"/>
      <c r="F7" s="194"/>
      <c r="G7" s="194"/>
      <c r="H7" s="194"/>
      <c r="I7" s="194"/>
      <c r="J7" s="194"/>
    </row>
    <row r="8" spans="1:10" s="195" customFormat="1" ht="15.75" customHeight="1">
      <c r="A8" s="193"/>
      <c r="B8" s="109"/>
      <c r="C8" s="109"/>
      <c r="D8" s="109">
        <v>21</v>
      </c>
      <c r="E8" s="110"/>
      <c r="F8" s="194"/>
      <c r="G8" s="194"/>
      <c r="H8" s="194"/>
      <c r="I8" s="194"/>
      <c r="J8" s="194"/>
    </row>
    <row r="9" spans="1:10" s="195" customFormat="1" ht="15.75" customHeight="1">
      <c r="A9" s="193"/>
      <c r="B9" s="109">
        <v>204</v>
      </c>
      <c r="C9" s="109">
        <v>2</v>
      </c>
      <c r="D9" s="109">
        <v>99</v>
      </c>
      <c r="E9" s="110" t="s">
        <v>206</v>
      </c>
      <c r="F9" s="194">
        <f t="shared" si="0"/>
        <v>6085.11</v>
      </c>
      <c r="G9" s="194"/>
      <c r="H9" s="194"/>
      <c r="I9" s="194"/>
      <c r="J9" s="194">
        <v>6085.11</v>
      </c>
    </row>
    <row r="10" spans="1:10" s="20" customFormat="1" ht="15.75" customHeight="1">
      <c r="A10" s="111"/>
      <c r="B10" s="112" t="s">
        <v>139</v>
      </c>
      <c r="C10" s="112" t="s">
        <v>140</v>
      </c>
      <c r="D10" s="112" t="s">
        <v>141</v>
      </c>
      <c r="E10" s="113" t="s">
        <v>146</v>
      </c>
      <c r="F10" s="194">
        <f t="shared" si="0"/>
        <v>237.23</v>
      </c>
      <c r="G10" s="196"/>
      <c r="H10" s="196"/>
      <c r="I10" s="196">
        <v>237.23</v>
      </c>
      <c r="J10" s="196"/>
    </row>
    <row r="11" spans="1:10" s="20" customFormat="1" ht="15.75" customHeight="1">
      <c r="A11" s="111"/>
      <c r="B11" s="112"/>
      <c r="C11" s="112" t="s">
        <v>208</v>
      </c>
      <c r="D11" s="112" t="s">
        <v>208</v>
      </c>
      <c r="E11" s="113" t="s">
        <v>205</v>
      </c>
      <c r="F11" s="194">
        <f t="shared" si="0"/>
        <v>1279.1</v>
      </c>
      <c r="G11" s="196">
        <v>1279.1</v>
      </c>
      <c r="H11" s="196"/>
      <c r="I11" s="196"/>
      <c r="J11" s="196"/>
    </row>
    <row r="12" spans="1:10" s="20" customFormat="1" ht="15.75" customHeight="1">
      <c r="A12" s="111"/>
      <c r="B12" s="112"/>
      <c r="C12" s="112" t="s">
        <v>213</v>
      </c>
      <c r="D12" s="112" t="s">
        <v>214</v>
      </c>
      <c r="E12" s="113" t="s">
        <v>215</v>
      </c>
      <c r="F12" s="194">
        <f t="shared" si="0"/>
        <v>70.95</v>
      </c>
      <c r="G12" s="196"/>
      <c r="H12" s="196"/>
      <c r="I12" s="196">
        <v>70.95</v>
      </c>
      <c r="J12" s="196"/>
    </row>
    <row r="13" spans="1:10" s="20" customFormat="1" ht="15.75" customHeight="1">
      <c r="A13" s="111"/>
      <c r="B13" s="112" t="s">
        <v>142</v>
      </c>
      <c r="C13" s="112" t="s">
        <v>260</v>
      </c>
      <c r="D13" s="112" t="s">
        <v>141</v>
      </c>
      <c r="E13" s="114" t="s">
        <v>147</v>
      </c>
      <c r="F13" s="194">
        <f t="shared" si="0"/>
        <v>703.51</v>
      </c>
      <c r="G13" s="196">
        <v>703.51</v>
      </c>
      <c r="H13" s="196"/>
      <c r="I13" s="196"/>
      <c r="J13" s="196"/>
    </row>
    <row r="14" spans="1:10" s="20" customFormat="1" ht="15.75" customHeight="1">
      <c r="A14" s="111"/>
      <c r="B14" s="112" t="s">
        <v>143</v>
      </c>
      <c r="C14" s="112" t="s">
        <v>144</v>
      </c>
      <c r="D14" s="112" t="s">
        <v>141</v>
      </c>
      <c r="E14" s="114" t="s">
        <v>148</v>
      </c>
      <c r="F14" s="194">
        <f t="shared" si="0"/>
        <v>767.45</v>
      </c>
      <c r="G14" s="196">
        <v>767.45</v>
      </c>
      <c r="H14" s="196"/>
      <c r="I14" s="196"/>
      <c r="J14" s="196"/>
    </row>
    <row r="15" spans="1:10" s="20" customFormat="1" ht="15.75" customHeight="1">
      <c r="A15" s="115" t="s">
        <v>174</v>
      </c>
      <c r="B15" s="112"/>
      <c r="C15" s="112"/>
      <c r="D15" s="112"/>
      <c r="E15" s="197" t="s">
        <v>100</v>
      </c>
      <c r="F15" s="151">
        <f>SUM(F16:F25)</f>
        <v>2329.7999999999993</v>
      </c>
      <c r="G15" s="151">
        <f>SUM(G16:G25)</f>
        <v>1526.4799999999998</v>
      </c>
      <c r="H15" s="151">
        <f>SUM(H16:H25)</f>
        <v>170.79</v>
      </c>
      <c r="I15" s="151">
        <f>SUM(I16:I25)</f>
        <v>19.53</v>
      </c>
      <c r="J15" s="151">
        <f>SUM(J16:J25)</f>
        <v>613</v>
      </c>
    </row>
    <row r="16" spans="1:10" s="195" customFormat="1" ht="15.75" customHeight="1">
      <c r="A16" s="193"/>
      <c r="B16" s="109">
        <v>204</v>
      </c>
      <c r="C16" s="109">
        <v>2</v>
      </c>
      <c r="D16" s="109">
        <v>1</v>
      </c>
      <c r="E16" s="110" t="s">
        <v>145</v>
      </c>
      <c r="F16" s="194">
        <f aca="true" t="shared" si="1" ref="F16:F25">G16+H16+I16+J16</f>
        <v>905.8299999999999</v>
      </c>
      <c r="G16" s="194">
        <v>767.14</v>
      </c>
      <c r="H16" s="194">
        <v>138.16</v>
      </c>
      <c r="I16" s="194">
        <v>0.53</v>
      </c>
      <c r="J16" s="194"/>
    </row>
    <row r="17" spans="1:10" s="195" customFormat="1" ht="15.75" customHeight="1">
      <c r="A17" s="193"/>
      <c r="B17" s="109"/>
      <c r="C17" s="109"/>
      <c r="D17" s="109">
        <v>50</v>
      </c>
      <c r="E17" s="110" t="s">
        <v>247</v>
      </c>
      <c r="F17" s="194">
        <f t="shared" si="1"/>
        <v>346.90999999999997</v>
      </c>
      <c r="G17" s="194">
        <v>314.2</v>
      </c>
      <c r="H17" s="194">
        <v>32.63</v>
      </c>
      <c r="I17" s="194">
        <v>0.08</v>
      </c>
      <c r="J17" s="194"/>
    </row>
    <row r="18" spans="1:10" s="195" customFormat="1" ht="15.75" customHeight="1">
      <c r="A18" s="193"/>
      <c r="B18" s="109"/>
      <c r="C18" s="109"/>
      <c r="D18" s="109">
        <v>99</v>
      </c>
      <c r="E18" s="110" t="s">
        <v>206</v>
      </c>
      <c r="F18" s="194">
        <f t="shared" si="1"/>
        <v>613</v>
      </c>
      <c r="G18" s="194"/>
      <c r="H18" s="194"/>
      <c r="I18" s="194"/>
      <c r="J18" s="194">
        <v>613</v>
      </c>
    </row>
    <row r="19" spans="1:10" s="20" customFormat="1" ht="15.75" customHeight="1">
      <c r="A19" s="111"/>
      <c r="B19" s="112" t="s">
        <v>139</v>
      </c>
      <c r="C19" s="112" t="s">
        <v>140</v>
      </c>
      <c r="D19" s="112" t="s">
        <v>141</v>
      </c>
      <c r="E19" s="113" t="s">
        <v>146</v>
      </c>
      <c r="F19" s="194">
        <f t="shared" si="1"/>
        <v>12.55</v>
      </c>
      <c r="G19" s="196"/>
      <c r="H19" s="196"/>
      <c r="I19" s="196">
        <v>12.55</v>
      </c>
      <c r="J19" s="196"/>
    </row>
    <row r="20" spans="1:10" s="20" customFormat="1" ht="15.75" customHeight="1">
      <c r="A20" s="111"/>
      <c r="B20" s="112"/>
      <c r="C20" s="112" t="s">
        <v>208</v>
      </c>
      <c r="D20" s="112" t="s">
        <v>208</v>
      </c>
      <c r="E20" s="113" t="s">
        <v>205</v>
      </c>
      <c r="F20" s="194">
        <f t="shared" si="1"/>
        <v>206.13</v>
      </c>
      <c r="G20" s="196">
        <v>206.13</v>
      </c>
      <c r="H20" s="196"/>
      <c r="I20" s="196"/>
      <c r="J20" s="196"/>
    </row>
    <row r="21" spans="1:10" s="20" customFormat="1" ht="15.75" customHeight="1">
      <c r="A21" s="111"/>
      <c r="B21" s="112"/>
      <c r="C21" s="112" t="s">
        <v>213</v>
      </c>
      <c r="D21" s="112" t="s">
        <v>214</v>
      </c>
      <c r="E21" s="113" t="s">
        <v>215</v>
      </c>
      <c r="F21" s="194">
        <f t="shared" si="1"/>
        <v>6.37</v>
      </c>
      <c r="G21" s="196"/>
      <c r="H21" s="196"/>
      <c r="I21" s="196">
        <v>6.37</v>
      </c>
      <c r="J21" s="196"/>
    </row>
    <row r="22" spans="1:10" s="20" customFormat="1" ht="15.75" customHeight="1">
      <c r="A22" s="111"/>
      <c r="B22" s="112" t="s">
        <v>142</v>
      </c>
      <c r="C22" s="112" t="s">
        <v>236</v>
      </c>
      <c r="D22" s="112" t="s">
        <v>141</v>
      </c>
      <c r="E22" s="114" t="s">
        <v>147</v>
      </c>
      <c r="F22" s="194">
        <f t="shared" si="1"/>
        <v>81.04</v>
      </c>
      <c r="G22" s="196">
        <v>81.04</v>
      </c>
      <c r="H22" s="196"/>
      <c r="I22" s="196"/>
      <c r="J22" s="196"/>
    </row>
    <row r="23" spans="1:10" s="20" customFormat="1" ht="15.75" customHeight="1">
      <c r="A23" s="111"/>
      <c r="B23" s="112"/>
      <c r="C23" s="112"/>
      <c r="D23" s="112"/>
      <c r="E23" s="114" t="s">
        <v>248</v>
      </c>
      <c r="F23" s="194">
        <f t="shared" si="1"/>
        <v>32.33</v>
      </c>
      <c r="G23" s="196">
        <v>32.33</v>
      </c>
      <c r="H23" s="196"/>
      <c r="I23" s="196"/>
      <c r="J23" s="196"/>
    </row>
    <row r="24" spans="1:10" s="20" customFormat="1" ht="15.75" customHeight="1">
      <c r="A24" s="111"/>
      <c r="B24" s="112"/>
      <c r="C24" s="112"/>
      <c r="D24" s="112"/>
      <c r="E24" s="114" t="s">
        <v>246</v>
      </c>
      <c r="F24" s="194">
        <f t="shared" si="1"/>
        <v>1.96</v>
      </c>
      <c r="G24" s="196">
        <v>1.96</v>
      </c>
      <c r="H24" s="196"/>
      <c r="I24" s="196"/>
      <c r="J24" s="196"/>
    </row>
    <row r="25" spans="1:10" s="20" customFormat="1" ht="15.75" customHeight="1">
      <c r="A25" s="111"/>
      <c r="B25" s="112" t="s">
        <v>143</v>
      </c>
      <c r="C25" s="112" t="s">
        <v>144</v>
      </c>
      <c r="D25" s="112" t="s">
        <v>141</v>
      </c>
      <c r="E25" s="114" t="s">
        <v>148</v>
      </c>
      <c r="F25" s="194">
        <f t="shared" si="1"/>
        <v>123.68</v>
      </c>
      <c r="G25" s="196">
        <v>123.68</v>
      </c>
      <c r="H25" s="196"/>
      <c r="I25" s="196"/>
      <c r="J25" s="196"/>
    </row>
    <row r="26" spans="1:10" s="20" customFormat="1" ht="15.75" customHeight="1">
      <c r="A26" s="115" t="s">
        <v>221</v>
      </c>
      <c r="B26" s="112"/>
      <c r="C26" s="112"/>
      <c r="D26" s="112"/>
      <c r="E26" s="197" t="s">
        <v>100</v>
      </c>
      <c r="F26" s="151">
        <f>SUM(F27:F33)</f>
        <v>3813.4300000000003</v>
      </c>
      <c r="G26" s="151">
        <f>SUM(G27:G33)</f>
        <v>3262.3300000000004</v>
      </c>
      <c r="H26" s="151">
        <f>SUM(H27:H33)</f>
        <v>471.66</v>
      </c>
      <c r="I26" s="151">
        <f>SUM(I27:I33)</f>
        <v>79.44</v>
      </c>
      <c r="J26" s="151">
        <f>SUM(J27:J33)</f>
        <v>0</v>
      </c>
    </row>
    <row r="27" spans="1:10" s="195" customFormat="1" ht="15.75" customHeight="1">
      <c r="A27" s="193"/>
      <c r="B27" s="109">
        <v>204</v>
      </c>
      <c r="C27" s="109">
        <v>2</v>
      </c>
      <c r="D27" s="109">
        <v>1</v>
      </c>
      <c r="E27" s="110" t="s">
        <v>145</v>
      </c>
      <c r="F27" s="194">
        <f aca="true" t="shared" si="2" ref="F27:F33">G27+H27+I27+J27</f>
        <v>2783.4900000000002</v>
      </c>
      <c r="G27" s="194">
        <v>2310.76</v>
      </c>
      <c r="H27" s="194">
        <v>471.66</v>
      </c>
      <c r="I27" s="194">
        <v>1.07</v>
      </c>
      <c r="J27" s="194"/>
    </row>
    <row r="28" spans="1:10" s="20" customFormat="1" ht="15.75" customHeight="1">
      <c r="A28" s="111"/>
      <c r="B28" s="112" t="s">
        <v>139</v>
      </c>
      <c r="C28" s="112" t="s">
        <v>140</v>
      </c>
      <c r="D28" s="112" t="s">
        <v>141</v>
      </c>
      <c r="E28" s="113" t="s">
        <v>146</v>
      </c>
      <c r="F28" s="194">
        <f t="shared" si="2"/>
        <v>45.3</v>
      </c>
      <c r="G28" s="196"/>
      <c r="H28" s="196"/>
      <c r="I28" s="196">
        <v>45.3</v>
      </c>
      <c r="J28" s="196"/>
    </row>
    <row r="29" spans="1:10" s="20" customFormat="1" ht="15.75" customHeight="1">
      <c r="A29" s="111"/>
      <c r="B29" s="112"/>
      <c r="C29" s="112"/>
      <c r="D29" s="112" t="s">
        <v>159</v>
      </c>
      <c r="E29" s="113" t="s">
        <v>259</v>
      </c>
      <c r="F29" s="194">
        <f t="shared" si="2"/>
        <v>0.58</v>
      </c>
      <c r="G29" s="196"/>
      <c r="H29" s="196"/>
      <c r="I29" s="196">
        <v>0.58</v>
      </c>
      <c r="J29" s="196"/>
    </row>
    <row r="30" spans="1:10" s="20" customFormat="1" ht="15.75" customHeight="1">
      <c r="A30" s="111"/>
      <c r="B30" s="112"/>
      <c r="C30" s="112" t="s">
        <v>208</v>
      </c>
      <c r="D30" s="112" t="s">
        <v>208</v>
      </c>
      <c r="E30" s="113" t="s">
        <v>205</v>
      </c>
      <c r="F30" s="194">
        <f t="shared" si="2"/>
        <v>442.59</v>
      </c>
      <c r="G30" s="196">
        <v>442.59</v>
      </c>
      <c r="H30" s="196"/>
      <c r="I30" s="196"/>
      <c r="J30" s="196"/>
    </row>
    <row r="31" spans="1:10" s="20" customFormat="1" ht="15.75" customHeight="1">
      <c r="A31" s="111"/>
      <c r="B31" s="112"/>
      <c r="C31" s="112" t="s">
        <v>213</v>
      </c>
      <c r="D31" s="112" t="s">
        <v>214</v>
      </c>
      <c r="E31" s="113" t="s">
        <v>215</v>
      </c>
      <c r="F31" s="194">
        <f t="shared" si="2"/>
        <v>32.49</v>
      </c>
      <c r="G31" s="196"/>
      <c r="H31" s="196"/>
      <c r="I31" s="196">
        <v>32.49</v>
      </c>
      <c r="J31" s="196"/>
    </row>
    <row r="32" spans="1:10" s="20" customFormat="1" ht="15.75" customHeight="1">
      <c r="A32" s="111"/>
      <c r="B32" s="112" t="s">
        <v>142</v>
      </c>
      <c r="C32" s="112" t="s">
        <v>236</v>
      </c>
      <c r="D32" s="112" t="s">
        <v>141</v>
      </c>
      <c r="E32" s="114" t="s">
        <v>147</v>
      </c>
      <c r="F32" s="194">
        <f t="shared" si="2"/>
        <v>243.43</v>
      </c>
      <c r="G32" s="196">
        <v>243.43</v>
      </c>
      <c r="H32" s="196"/>
      <c r="I32" s="196"/>
      <c r="J32" s="196"/>
    </row>
    <row r="33" spans="1:10" s="20" customFormat="1" ht="15.75" customHeight="1">
      <c r="A33" s="111"/>
      <c r="B33" s="112" t="s">
        <v>143</v>
      </c>
      <c r="C33" s="112" t="s">
        <v>144</v>
      </c>
      <c r="D33" s="112" t="s">
        <v>141</v>
      </c>
      <c r="E33" s="114" t="s">
        <v>148</v>
      </c>
      <c r="F33" s="194">
        <f t="shared" si="2"/>
        <v>265.55</v>
      </c>
      <c r="G33" s="196">
        <v>265.55</v>
      </c>
      <c r="H33" s="196"/>
      <c r="I33" s="196"/>
      <c r="J33" s="196"/>
    </row>
    <row r="34" spans="1:10" s="20" customFormat="1" ht="15.75" customHeight="1">
      <c r="A34" s="115" t="s">
        <v>223</v>
      </c>
      <c r="B34" s="112"/>
      <c r="C34" s="112"/>
      <c r="D34" s="112"/>
      <c r="E34" s="197" t="s">
        <v>100</v>
      </c>
      <c r="F34" s="151">
        <f>SUM(F35:F40)</f>
        <v>4847.650000000001</v>
      </c>
      <c r="G34" s="151">
        <f>SUM(G35:G40)</f>
        <v>4118.01</v>
      </c>
      <c r="H34" s="151">
        <f>SUM(H35:H40)</f>
        <v>654.38</v>
      </c>
      <c r="I34" s="151">
        <f>SUM(I35:I40)</f>
        <v>75.25999999999999</v>
      </c>
      <c r="J34" s="151">
        <f>SUM(J35:J40)</f>
        <v>0</v>
      </c>
    </row>
    <row r="35" spans="1:10" s="195" customFormat="1" ht="15.75" customHeight="1">
      <c r="A35" s="193"/>
      <c r="B35" s="109">
        <v>204</v>
      </c>
      <c r="C35" s="109">
        <v>2</v>
      </c>
      <c r="D35" s="109">
        <v>1</v>
      </c>
      <c r="E35" s="110" t="s">
        <v>145</v>
      </c>
      <c r="F35" s="194">
        <f>SUM(G35:I35)</f>
        <v>3571.9300000000003</v>
      </c>
      <c r="G35" s="194">
        <v>2916.52</v>
      </c>
      <c r="H35" s="194">
        <v>654.38</v>
      </c>
      <c r="I35" s="194">
        <v>1.03</v>
      </c>
      <c r="J35" s="194"/>
    </row>
    <row r="36" spans="1:10" s="195" customFormat="1" ht="15.75" customHeight="1">
      <c r="A36" s="193"/>
      <c r="B36" s="109">
        <v>208</v>
      </c>
      <c r="C36" s="109">
        <v>5</v>
      </c>
      <c r="D36" s="109">
        <v>1</v>
      </c>
      <c r="E36" s="113" t="s">
        <v>146</v>
      </c>
      <c r="F36" s="194">
        <f>I36</f>
        <v>48.44</v>
      </c>
      <c r="G36" s="194"/>
      <c r="H36" s="194"/>
      <c r="I36" s="194">
        <v>48.44</v>
      </c>
      <c r="J36" s="194"/>
    </row>
    <row r="37" spans="1:10" s="20" customFormat="1" ht="15.75" customHeight="1">
      <c r="A37" s="111"/>
      <c r="B37" s="112"/>
      <c r="C37" s="112" t="s">
        <v>208</v>
      </c>
      <c r="D37" s="112" t="s">
        <v>208</v>
      </c>
      <c r="E37" s="113" t="s">
        <v>205</v>
      </c>
      <c r="F37" s="194">
        <f>G37+H37+I37+J37</f>
        <v>558.83</v>
      </c>
      <c r="G37" s="196">
        <v>558.83</v>
      </c>
      <c r="H37" s="196"/>
      <c r="I37" s="196"/>
      <c r="J37" s="196"/>
    </row>
    <row r="38" spans="1:10" s="20" customFormat="1" ht="15.75" customHeight="1">
      <c r="A38" s="111"/>
      <c r="B38" s="112"/>
      <c r="C38" s="112" t="s">
        <v>213</v>
      </c>
      <c r="D38" s="112" t="s">
        <v>214</v>
      </c>
      <c r="E38" s="113" t="s">
        <v>215</v>
      </c>
      <c r="F38" s="194">
        <f>G38+H38+I38+J38</f>
        <v>25.79</v>
      </c>
      <c r="G38" s="196"/>
      <c r="H38" s="196"/>
      <c r="I38" s="196">
        <v>25.79</v>
      </c>
      <c r="J38" s="196"/>
    </row>
    <row r="39" spans="1:10" s="20" customFormat="1" ht="15.75" customHeight="1">
      <c r="A39" s="111"/>
      <c r="B39" s="112" t="s">
        <v>142</v>
      </c>
      <c r="C39" s="112" t="s">
        <v>236</v>
      </c>
      <c r="D39" s="112" t="s">
        <v>141</v>
      </c>
      <c r="E39" s="114" t="s">
        <v>147</v>
      </c>
      <c r="F39" s="194">
        <f>G39+H39+I39+J39</f>
        <v>307.36</v>
      </c>
      <c r="G39" s="196">
        <v>307.36</v>
      </c>
      <c r="H39" s="196"/>
      <c r="I39" s="196"/>
      <c r="J39" s="196"/>
    </row>
    <row r="40" spans="1:10" s="20" customFormat="1" ht="15.75" customHeight="1">
      <c r="A40" s="111"/>
      <c r="B40" s="112" t="s">
        <v>143</v>
      </c>
      <c r="C40" s="112" t="s">
        <v>144</v>
      </c>
      <c r="D40" s="112" t="s">
        <v>141</v>
      </c>
      <c r="E40" s="114" t="s">
        <v>148</v>
      </c>
      <c r="F40" s="194">
        <f>G40+H40+I40+J40</f>
        <v>335.3</v>
      </c>
      <c r="G40" s="196">
        <v>335.3</v>
      </c>
      <c r="H40" s="196"/>
      <c r="I40" s="196"/>
      <c r="J40" s="196"/>
    </row>
    <row r="41" spans="1:10" s="20" customFormat="1" ht="15.75" customHeight="1">
      <c r="A41" s="115" t="s">
        <v>176</v>
      </c>
      <c r="B41" s="116"/>
      <c r="C41" s="117"/>
      <c r="D41" s="117"/>
      <c r="E41" s="118" t="s">
        <v>100</v>
      </c>
      <c r="F41" s="153">
        <f>SUM(F42:F49)</f>
        <v>9055.61</v>
      </c>
      <c r="G41" s="154">
        <f>SUM(G42:G49)</f>
        <v>3716.5</v>
      </c>
      <c r="H41" s="154">
        <f>SUM(H42:H49)</f>
        <v>204.95</v>
      </c>
      <c r="I41" s="154">
        <f>SUM(I42:I49)</f>
        <v>90.92999999999999</v>
      </c>
      <c r="J41" s="154">
        <f>SUM(J42:J49)</f>
        <v>5043.23</v>
      </c>
    </row>
    <row r="42" spans="1:10" s="20" customFormat="1" ht="15.75" customHeight="1">
      <c r="A42" s="111"/>
      <c r="B42" s="116">
        <v>204</v>
      </c>
      <c r="C42" s="117" t="s">
        <v>159</v>
      </c>
      <c r="D42" s="117" t="s">
        <v>261</v>
      </c>
      <c r="E42" s="121" t="s">
        <v>290</v>
      </c>
      <c r="F42" s="119">
        <f>SUM(G42:J42)</f>
        <v>2834.8599999999997</v>
      </c>
      <c r="G42" s="120">
        <v>2629.43</v>
      </c>
      <c r="H42" s="120">
        <v>204.95</v>
      </c>
      <c r="I42" s="120">
        <v>0.48</v>
      </c>
      <c r="J42" s="120"/>
    </row>
    <row r="43" spans="1:10" s="20" customFormat="1" ht="15.75" customHeight="1">
      <c r="A43" s="111"/>
      <c r="B43" s="116"/>
      <c r="C43" s="117"/>
      <c r="D43" s="117" t="s">
        <v>300</v>
      </c>
      <c r="E43" s="121" t="s">
        <v>206</v>
      </c>
      <c r="F43" s="119">
        <f>J43</f>
        <v>5043.23</v>
      </c>
      <c r="G43" s="120"/>
      <c r="H43" s="120"/>
      <c r="I43" s="120"/>
      <c r="J43" s="120">
        <f>1011.13+4032.1</f>
        <v>5043.23</v>
      </c>
    </row>
    <row r="44" spans="1:10" s="20" customFormat="1" ht="15.75" customHeight="1">
      <c r="A44" s="111"/>
      <c r="B44" s="117" t="s">
        <v>178</v>
      </c>
      <c r="C44" s="117" t="s">
        <v>179</v>
      </c>
      <c r="D44" s="117" t="s">
        <v>180</v>
      </c>
      <c r="E44" s="121" t="s">
        <v>181</v>
      </c>
      <c r="F44" s="119">
        <f aca="true" t="shared" si="3" ref="F44:F49">SUM(G44:J44)</f>
        <v>38.78</v>
      </c>
      <c r="G44" s="123"/>
      <c r="H44" s="123"/>
      <c r="I44" s="122">
        <v>38.78</v>
      </c>
      <c r="J44" s="123"/>
    </row>
    <row r="45" spans="1:10" s="20" customFormat="1" ht="15.75" customHeight="1">
      <c r="A45" s="111"/>
      <c r="B45" s="117"/>
      <c r="C45" s="117" t="s">
        <v>299</v>
      </c>
      <c r="D45" s="117" t="s">
        <v>298</v>
      </c>
      <c r="E45" s="121" t="s">
        <v>276</v>
      </c>
      <c r="F45" s="119">
        <f t="shared" si="3"/>
        <v>0.23</v>
      </c>
      <c r="G45" s="123"/>
      <c r="H45" s="123"/>
      <c r="I45" s="122">
        <v>0.23</v>
      </c>
      <c r="J45" s="123"/>
    </row>
    <row r="46" spans="1:10" s="20" customFormat="1" ht="15.75" customHeight="1">
      <c r="A46" s="111"/>
      <c r="B46" s="117"/>
      <c r="C46" s="112" t="s">
        <v>208</v>
      </c>
      <c r="D46" s="112" t="s">
        <v>208</v>
      </c>
      <c r="E46" s="113" t="s">
        <v>205</v>
      </c>
      <c r="F46" s="119">
        <f t="shared" si="3"/>
        <v>505.61</v>
      </c>
      <c r="G46" s="123">
        <v>505.61</v>
      </c>
      <c r="H46" s="123"/>
      <c r="I46" s="122"/>
      <c r="J46" s="123"/>
    </row>
    <row r="47" spans="1:10" s="20" customFormat="1" ht="15.75" customHeight="1">
      <c r="A47" s="111"/>
      <c r="B47" s="117"/>
      <c r="C47" s="112" t="s">
        <v>213</v>
      </c>
      <c r="D47" s="112" t="s">
        <v>214</v>
      </c>
      <c r="E47" s="113" t="s">
        <v>215</v>
      </c>
      <c r="F47" s="119">
        <f t="shared" si="3"/>
        <v>51.44</v>
      </c>
      <c r="G47" s="123"/>
      <c r="H47" s="123"/>
      <c r="I47" s="122">
        <v>51.44</v>
      </c>
      <c r="J47" s="123"/>
    </row>
    <row r="48" spans="1:10" s="20" customFormat="1" ht="15.75" customHeight="1">
      <c r="A48" s="111"/>
      <c r="B48" s="117" t="s">
        <v>182</v>
      </c>
      <c r="C48" s="117" t="s">
        <v>183</v>
      </c>
      <c r="D48" s="117" t="s">
        <v>180</v>
      </c>
      <c r="E48" s="121" t="s">
        <v>184</v>
      </c>
      <c r="F48" s="119">
        <f t="shared" si="3"/>
        <v>278.09</v>
      </c>
      <c r="G48" s="122">
        <v>278.09</v>
      </c>
      <c r="H48" s="123"/>
      <c r="I48" s="123"/>
      <c r="J48" s="123"/>
    </row>
    <row r="49" spans="1:10" s="20" customFormat="1" ht="15.75" customHeight="1">
      <c r="A49" s="111"/>
      <c r="B49" s="117" t="s">
        <v>185</v>
      </c>
      <c r="C49" s="117" t="s">
        <v>186</v>
      </c>
      <c r="D49" s="117" t="s">
        <v>180</v>
      </c>
      <c r="E49" s="121" t="s">
        <v>187</v>
      </c>
      <c r="F49" s="119">
        <f t="shared" si="3"/>
        <v>303.37</v>
      </c>
      <c r="G49" s="123">
        <v>303.37</v>
      </c>
      <c r="H49" s="123"/>
      <c r="I49" s="122"/>
      <c r="J49" s="123"/>
    </row>
    <row r="50" spans="1:10" s="20" customFormat="1" ht="15.75" customHeight="1">
      <c r="A50" s="111"/>
      <c r="B50" s="111"/>
      <c r="C50" s="111"/>
      <c r="D50" s="111"/>
      <c r="E50" s="111"/>
      <c r="F50" s="124"/>
      <c r="G50" s="124"/>
      <c r="H50" s="124"/>
      <c r="I50" s="124"/>
      <c r="J50" s="124"/>
    </row>
    <row r="51" spans="1:10" s="20" customFormat="1" ht="15.75" customHeight="1">
      <c r="A51" s="111"/>
      <c r="B51" s="111"/>
      <c r="C51" s="111"/>
      <c r="D51" s="111"/>
      <c r="E51" s="165" t="s">
        <v>229</v>
      </c>
      <c r="F51" s="155">
        <f>F41+F34+F26+F15+F5</f>
        <v>37071.090000000004</v>
      </c>
      <c r="G51" s="155">
        <f>G41+G34+G26+G15+G5</f>
        <v>22036.190000000002</v>
      </c>
      <c r="H51" s="155">
        <f>H41+H34+H26+H15+H5</f>
        <v>2717.01</v>
      </c>
      <c r="I51" s="155">
        <f>I41+I34+I26+I15+I5</f>
        <v>576.55</v>
      </c>
      <c r="J51" s="155">
        <f>J41+J34+J26+J15+J5</f>
        <v>11741.34</v>
      </c>
    </row>
    <row r="52" s="20" customFormat="1" ht="25.5" customHeight="1"/>
    <row r="53" s="20" customFormat="1" ht="12.75" customHeight="1"/>
    <row r="54" s="20" customFormat="1" ht="12.75" customHeight="1">
      <c r="F54" s="164"/>
    </row>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sheetData>
  <sheetProtection formatCells="0" formatColumns="0" formatRows="0"/>
  <mergeCells count="7">
    <mergeCell ref="H3:H4"/>
    <mergeCell ref="I3:I4"/>
    <mergeCell ref="J3:J4"/>
    <mergeCell ref="A3:A4"/>
    <mergeCell ref="E3:E4"/>
    <mergeCell ref="F3:F4"/>
    <mergeCell ref="G3:G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3">
      <selection activeCell="E7" sqref="E7:J8"/>
    </sheetView>
  </sheetViews>
  <sheetFormatPr defaultColWidth="6.83203125" defaultRowHeight="12.75" customHeight="1"/>
  <cols>
    <col min="1" max="1" width="31.16015625" style="3" customWidth="1"/>
    <col min="2" max="4" width="6.83203125" style="3" customWidth="1"/>
    <col min="5" max="5" width="40.83203125" style="3" customWidth="1"/>
    <col min="6" max="6" width="14.33203125" style="3" customWidth="1"/>
    <col min="7" max="7" width="15" style="3" customWidth="1"/>
    <col min="8" max="10" width="11.83203125" style="3" customWidth="1"/>
    <col min="11" max="16384" width="6.83203125" style="3" customWidth="1"/>
  </cols>
  <sheetData>
    <row r="1" spans="1:10" ht="27.75" customHeight="1">
      <c r="A1" s="21" t="s">
        <v>238</v>
      </c>
      <c r="B1" s="22"/>
      <c r="C1" s="22"/>
      <c r="D1" s="22"/>
      <c r="E1" s="22"/>
      <c r="F1" s="22"/>
      <c r="G1" s="22"/>
      <c r="H1" s="22"/>
      <c r="I1" s="22"/>
      <c r="J1" s="22"/>
    </row>
    <row r="2" spans="1:10" s="1" customFormat="1" ht="17.25" customHeight="1">
      <c r="A2" s="6"/>
      <c r="B2" s="6"/>
      <c r="C2" s="6"/>
      <c r="D2" s="6"/>
      <c r="E2" s="23"/>
      <c r="F2" s="6"/>
      <c r="G2" s="6"/>
      <c r="H2" s="6"/>
      <c r="I2" s="6"/>
      <c r="J2" s="12" t="s">
        <v>11</v>
      </c>
    </row>
    <row r="3" spans="1:10" ht="22.5" customHeight="1">
      <c r="A3" s="265" t="s">
        <v>1</v>
      </c>
      <c r="B3" s="16" t="s">
        <v>12</v>
      </c>
      <c r="C3" s="16"/>
      <c r="D3" s="28"/>
      <c r="E3" s="265" t="s">
        <v>16</v>
      </c>
      <c r="F3" s="263" t="s">
        <v>2</v>
      </c>
      <c r="G3" s="263" t="s">
        <v>7</v>
      </c>
      <c r="H3" s="263" t="s">
        <v>8</v>
      </c>
      <c r="I3" s="263" t="s">
        <v>9</v>
      </c>
      <c r="J3" s="250" t="s">
        <v>10</v>
      </c>
    </row>
    <row r="4" spans="1:10" ht="22.5" customHeight="1">
      <c r="A4" s="265"/>
      <c r="B4" s="17" t="s">
        <v>13</v>
      </c>
      <c r="C4" s="17" t="s">
        <v>14</v>
      </c>
      <c r="D4" s="17" t="s">
        <v>15</v>
      </c>
      <c r="E4" s="265"/>
      <c r="F4" s="264"/>
      <c r="G4" s="264"/>
      <c r="H4" s="264"/>
      <c r="I4" s="264"/>
      <c r="J4" s="250"/>
    </row>
    <row r="5" spans="1:10" s="192" customFormat="1" ht="15.75" customHeight="1">
      <c r="A5" s="189" t="s">
        <v>165</v>
      </c>
      <c r="B5" s="187"/>
      <c r="C5" s="187"/>
      <c r="D5" s="187"/>
      <c r="E5" s="187" t="s">
        <v>173</v>
      </c>
      <c r="F5" s="190">
        <f>SUM(F6:F14)</f>
        <v>17024.600000000002</v>
      </c>
      <c r="G5" s="190">
        <f>SUM(G6:G14)</f>
        <v>9412.87</v>
      </c>
      <c r="H5" s="190">
        <f>SUM(H6:H14)</f>
        <v>1215.23</v>
      </c>
      <c r="I5" s="190">
        <f>SUM(I6:I14)</f>
        <v>311.39</v>
      </c>
      <c r="J5" s="191">
        <f>SUM(J6:J14)</f>
        <v>6085.11</v>
      </c>
    </row>
    <row r="6" spans="1:10" s="195" customFormat="1" ht="15.75" customHeight="1">
      <c r="A6" s="193"/>
      <c r="B6" s="109">
        <v>204</v>
      </c>
      <c r="C6" s="109">
        <v>2</v>
      </c>
      <c r="D6" s="109">
        <v>1</v>
      </c>
      <c r="E6" s="110" t="s">
        <v>145</v>
      </c>
      <c r="F6" s="194">
        <f aca="true" t="shared" si="0" ref="F6:F14">G6+H6+I6+J6</f>
        <v>7881.250000000001</v>
      </c>
      <c r="G6" s="194">
        <v>6662.81</v>
      </c>
      <c r="H6" s="194">
        <v>1215.23</v>
      </c>
      <c r="I6" s="194">
        <f>2.49+0.49+0.23</f>
        <v>3.2100000000000004</v>
      </c>
      <c r="J6" s="194"/>
    </row>
    <row r="7" spans="1:10" s="195" customFormat="1" ht="15.75" customHeight="1">
      <c r="A7" s="193"/>
      <c r="B7" s="109"/>
      <c r="C7" s="109"/>
      <c r="D7" s="109">
        <v>21</v>
      </c>
      <c r="E7" s="110"/>
      <c r="F7" s="194"/>
      <c r="G7" s="194"/>
      <c r="H7" s="194"/>
      <c r="I7" s="194"/>
      <c r="J7" s="194"/>
    </row>
    <row r="8" spans="1:10" s="195" customFormat="1" ht="15.75" customHeight="1">
      <c r="A8" s="193"/>
      <c r="B8" s="109"/>
      <c r="C8" s="109"/>
      <c r="D8" s="109">
        <v>21</v>
      </c>
      <c r="E8" s="110"/>
      <c r="F8" s="194"/>
      <c r="G8" s="194"/>
      <c r="H8" s="194"/>
      <c r="I8" s="194"/>
      <c r="J8" s="194"/>
    </row>
    <row r="9" spans="1:10" s="195" customFormat="1" ht="15.75" customHeight="1">
      <c r="A9" s="193"/>
      <c r="B9" s="109">
        <v>204</v>
      </c>
      <c r="C9" s="109">
        <v>2</v>
      </c>
      <c r="D9" s="109">
        <v>99</v>
      </c>
      <c r="E9" s="110" t="s">
        <v>206</v>
      </c>
      <c r="F9" s="194">
        <f t="shared" si="0"/>
        <v>6085.11</v>
      </c>
      <c r="G9" s="194"/>
      <c r="H9" s="194"/>
      <c r="I9" s="194"/>
      <c r="J9" s="194">
        <v>6085.11</v>
      </c>
    </row>
    <row r="10" spans="1:10" s="20" customFormat="1" ht="15.75" customHeight="1">
      <c r="A10" s="111"/>
      <c r="B10" s="112" t="s">
        <v>139</v>
      </c>
      <c r="C10" s="112" t="s">
        <v>140</v>
      </c>
      <c r="D10" s="112" t="s">
        <v>141</v>
      </c>
      <c r="E10" s="113" t="s">
        <v>146</v>
      </c>
      <c r="F10" s="194">
        <f t="shared" si="0"/>
        <v>237.23</v>
      </c>
      <c r="G10" s="196"/>
      <c r="H10" s="196"/>
      <c r="I10" s="196">
        <v>237.23</v>
      </c>
      <c r="J10" s="196"/>
    </row>
    <row r="11" spans="1:10" s="20" customFormat="1" ht="15.75" customHeight="1">
      <c r="A11" s="111"/>
      <c r="B11" s="112"/>
      <c r="C11" s="112" t="s">
        <v>208</v>
      </c>
      <c r="D11" s="112" t="s">
        <v>208</v>
      </c>
      <c r="E11" s="113" t="s">
        <v>205</v>
      </c>
      <c r="F11" s="194">
        <f t="shared" si="0"/>
        <v>1279.1</v>
      </c>
      <c r="G11" s="196">
        <v>1279.1</v>
      </c>
      <c r="H11" s="196"/>
      <c r="I11" s="196"/>
      <c r="J11" s="196"/>
    </row>
    <row r="12" spans="1:10" s="20" customFormat="1" ht="15.75" customHeight="1">
      <c r="A12" s="111"/>
      <c r="B12" s="112"/>
      <c r="C12" s="112" t="s">
        <v>213</v>
      </c>
      <c r="D12" s="112" t="s">
        <v>214</v>
      </c>
      <c r="E12" s="113" t="s">
        <v>215</v>
      </c>
      <c r="F12" s="194">
        <f t="shared" si="0"/>
        <v>70.95</v>
      </c>
      <c r="G12" s="196"/>
      <c r="H12" s="196"/>
      <c r="I12" s="196">
        <v>70.95</v>
      </c>
      <c r="J12" s="196"/>
    </row>
    <row r="13" spans="1:10" s="20" customFormat="1" ht="15.75" customHeight="1">
      <c r="A13" s="111"/>
      <c r="B13" s="112" t="s">
        <v>142</v>
      </c>
      <c r="C13" s="112" t="s">
        <v>140</v>
      </c>
      <c r="D13" s="112" t="s">
        <v>141</v>
      </c>
      <c r="E13" s="114" t="s">
        <v>147</v>
      </c>
      <c r="F13" s="194">
        <f t="shared" si="0"/>
        <v>703.51</v>
      </c>
      <c r="G13" s="196">
        <v>703.51</v>
      </c>
      <c r="H13" s="196"/>
      <c r="I13" s="196"/>
      <c r="J13" s="196"/>
    </row>
    <row r="14" spans="1:10" s="20" customFormat="1" ht="15.75" customHeight="1">
      <c r="A14" s="111"/>
      <c r="B14" s="112" t="s">
        <v>143</v>
      </c>
      <c r="C14" s="112" t="s">
        <v>144</v>
      </c>
      <c r="D14" s="112" t="s">
        <v>141</v>
      </c>
      <c r="E14" s="114" t="s">
        <v>148</v>
      </c>
      <c r="F14" s="194">
        <f t="shared" si="0"/>
        <v>767.45</v>
      </c>
      <c r="G14" s="196">
        <v>767.45</v>
      </c>
      <c r="H14" s="196"/>
      <c r="I14" s="196"/>
      <c r="J14" s="196"/>
    </row>
    <row r="15" spans="1:10" s="20" customFormat="1" ht="15.75" customHeight="1">
      <c r="A15" s="115" t="s">
        <v>174</v>
      </c>
      <c r="B15" s="112"/>
      <c r="C15" s="112"/>
      <c r="D15" s="112"/>
      <c r="E15" s="197" t="s">
        <v>100</v>
      </c>
      <c r="F15" s="151">
        <f>SUM(F16:F25)</f>
        <v>2329.7999999999993</v>
      </c>
      <c r="G15" s="151">
        <f>SUM(G16:G25)</f>
        <v>1526.4799999999998</v>
      </c>
      <c r="H15" s="151">
        <f>SUM(H16:H25)</f>
        <v>170.79</v>
      </c>
      <c r="I15" s="151">
        <f>SUM(I16:I25)</f>
        <v>19.53</v>
      </c>
      <c r="J15" s="151">
        <f>SUM(J16:J25)</f>
        <v>613</v>
      </c>
    </row>
    <row r="16" spans="1:10" s="195" customFormat="1" ht="15.75" customHeight="1">
      <c r="A16" s="193"/>
      <c r="B16" s="109">
        <v>204</v>
      </c>
      <c r="C16" s="109">
        <v>2</v>
      </c>
      <c r="D16" s="109">
        <v>1</v>
      </c>
      <c r="E16" s="110" t="s">
        <v>145</v>
      </c>
      <c r="F16" s="194">
        <f aca="true" t="shared" si="1" ref="F16:F25">G16+H16+I16+J16</f>
        <v>905.8299999999999</v>
      </c>
      <c r="G16" s="194">
        <v>767.14</v>
      </c>
      <c r="H16" s="194">
        <v>138.16</v>
      </c>
      <c r="I16" s="194">
        <v>0.53</v>
      </c>
      <c r="J16" s="194"/>
    </row>
    <row r="17" spans="1:10" s="195" customFormat="1" ht="15.75" customHeight="1">
      <c r="A17" s="193"/>
      <c r="B17" s="109"/>
      <c r="C17" s="109"/>
      <c r="D17" s="109">
        <v>50</v>
      </c>
      <c r="E17" s="110" t="s">
        <v>247</v>
      </c>
      <c r="F17" s="194">
        <f t="shared" si="1"/>
        <v>346.90999999999997</v>
      </c>
      <c r="G17" s="194">
        <v>314.2</v>
      </c>
      <c r="H17" s="194">
        <v>32.63</v>
      </c>
      <c r="I17" s="194">
        <v>0.08</v>
      </c>
      <c r="J17" s="194"/>
    </row>
    <row r="18" spans="1:10" s="195" customFormat="1" ht="15.75" customHeight="1">
      <c r="A18" s="193"/>
      <c r="B18" s="109"/>
      <c r="C18" s="109"/>
      <c r="D18" s="109">
        <v>99</v>
      </c>
      <c r="E18" s="110" t="s">
        <v>206</v>
      </c>
      <c r="F18" s="194">
        <f t="shared" si="1"/>
        <v>613</v>
      </c>
      <c r="G18" s="194"/>
      <c r="H18" s="194"/>
      <c r="I18" s="194"/>
      <c r="J18" s="194">
        <v>613</v>
      </c>
    </row>
    <row r="19" spans="1:10" s="20" customFormat="1" ht="15.75" customHeight="1">
      <c r="A19" s="111"/>
      <c r="B19" s="112" t="s">
        <v>139</v>
      </c>
      <c r="C19" s="112" t="s">
        <v>140</v>
      </c>
      <c r="D19" s="112" t="s">
        <v>141</v>
      </c>
      <c r="E19" s="113" t="s">
        <v>146</v>
      </c>
      <c r="F19" s="194">
        <f t="shared" si="1"/>
        <v>12.55</v>
      </c>
      <c r="G19" s="196"/>
      <c r="H19" s="196"/>
      <c r="I19" s="196">
        <v>12.55</v>
      </c>
      <c r="J19" s="196"/>
    </row>
    <row r="20" spans="1:10" s="20" customFormat="1" ht="15.75" customHeight="1">
      <c r="A20" s="111"/>
      <c r="B20" s="112"/>
      <c r="C20" s="112" t="s">
        <v>208</v>
      </c>
      <c r="D20" s="112" t="s">
        <v>208</v>
      </c>
      <c r="E20" s="113" t="s">
        <v>251</v>
      </c>
      <c r="F20" s="194">
        <f t="shared" si="1"/>
        <v>206.13</v>
      </c>
      <c r="G20" s="196">
        <v>206.13</v>
      </c>
      <c r="H20" s="196"/>
      <c r="I20" s="196"/>
      <c r="J20" s="196"/>
    </row>
    <row r="21" spans="1:10" s="20" customFormat="1" ht="15.75" customHeight="1">
      <c r="A21" s="111"/>
      <c r="B21" s="112"/>
      <c r="C21" s="112" t="s">
        <v>213</v>
      </c>
      <c r="D21" s="112" t="s">
        <v>214</v>
      </c>
      <c r="E21" s="113" t="s">
        <v>215</v>
      </c>
      <c r="F21" s="194">
        <f t="shared" si="1"/>
        <v>6.37</v>
      </c>
      <c r="G21" s="196"/>
      <c r="H21" s="196"/>
      <c r="I21" s="196">
        <v>6.37</v>
      </c>
      <c r="J21" s="196"/>
    </row>
    <row r="22" spans="1:10" s="20" customFormat="1" ht="15.75" customHeight="1">
      <c r="A22" s="111"/>
      <c r="B22" s="112" t="s">
        <v>142</v>
      </c>
      <c r="C22" s="112" t="s">
        <v>140</v>
      </c>
      <c r="D22" s="112" t="s">
        <v>141</v>
      </c>
      <c r="E22" s="114" t="s">
        <v>147</v>
      </c>
      <c r="F22" s="194">
        <f t="shared" si="1"/>
        <v>81.04</v>
      </c>
      <c r="G22" s="196">
        <v>81.04</v>
      </c>
      <c r="H22" s="196"/>
      <c r="I22" s="196"/>
      <c r="J22" s="196"/>
    </row>
    <row r="23" spans="1:10" s="20" customFormat="1" ht="15.75" customHeight="1">
      <c r="A23" s="111"/>
      <c r="B23" s="112"/>
      <c r="C23" s="112"/>
      <c r="D23" s="112"/>
      <c r="E23" s="114" t="s">
        <v>248</v>
      </c>
      <c r="F23" s="194">
        <f t="shared" si="1"/>
        <v>32.33</v>
      </c>
      <c r="G23" s="196">
        <v>32.33</v>
      </c>
      <c r="H23" s="196"/>
      <c r="I23" s="196"/>
      <c r="J23" s="196"/>
    </row>
    <row r="24" spans="1:10" s="20" customFormat="1" ht="15.75" customHeight="1">
      <c r="A24" s="111"/>
      <c r="B24" s="112"/>
      <c r="C24" s="112"/>
      <c r="D24" s="112"/>
      <c r="E24" s="114" t="s">
        <v>246</v>
      </c>
      <c r="F24" s="194">
        <f t="shared" si="1"/>
        <v>1.96</v>
      </c>
      <c r="G24" s="196">
        <v>1.96</v>
      </c>
      <c r="H24" s="196"/>
      <c r="I24" s="196"/>
      <c r="J24" s="196"/>
    </row>
    <row r="25" spans="1:10" s="20" customFormat="1" ht="15.75" customHeight="1">
      <c r="A25" s="111"/>
      <c r="B25" s="112" t="s">
        <v>143</v>
      </c>
      <c r="C25" s="112" t="s">
        <v>144</v>
      </c>
      <c r="D25" s="112" t="s">
        <v>141</v>
      </c>
      <c r="E25" s="114" t="s">
        <v>148</v>
      </c>
      <c r="F25" s="194">
        <f t="shared" si="1"/>
        <v>123.68</v>
      </c>
      <c r="G25" s="196">
        <v>123.68</v>
      </c>
      <c r="H25" s="196"/>
      <c r="I25" s="196"/>
      <c r="J25" s="196"/>
    </row>
    <row r="26" spans="1:10" s="20" customFormat="1" ht="15.75" customHeight="1">
      <c r="A26" s="115" t="s">
        <v>221</v>
      </c>
      <c r="B26" s="112"/>
      <c r="C26" s="112"/>
      <c r="D26" s="112"/>
      <c r="E26" s="197" t="s">
        <v>100</v>
      </c>
      <c r="F26" s="151">
        <f>SUM(F27:F33)</f>
        <v>3813.4300000000003</v>
      </c>
      <c r="G26" s="151">
        <f>SUM(G27:G33)</f>
        <v>3262.3300000000004</v>
      </c>
      <c r="H26" s="151">
        <f>SUM(H27:H33)</f>
        <v>471.66</v>
      </c>
      <c r="I26" s="151">
        <f>SUM(I27:I33)</f>
        <v>79.44</v>
      </c>
      <c r="J26" s="151">
        <f>SUM(J27:J33)</f>
        <v>0</v>
      </c>
    </row>
    <row r="27" spans="1:10" s="195" customFormat="1" ht="15.75" customHeight="1">
      <c r="A27" s="193"/>
      <c r="B27" s="109">
        <v>204</v>
      </c>
      <c r="C27" s="109">
        <v>2</v>
      </c>
      <c r="D27" s="109">
        <v>1</v>
      </c>
      <c r="E27" s="110" t="s">
        <v>145</v>
      </c>
      <c r="F27" s="194">
        <f aca="true" t="shared" si="2" ref="F27:F33">G27+H27+I27+J27</f>
        <v>2783.4900000000002</v>
      </c>
      <c r="G27" s="194">
        <v>2310.76</v>
      </c>
      <c r="H27" s="194">
        <v>471.66</v>
      </c>
      <c r="I27" s="194">
        <v>1.07</v>
      </c>
      <c r="J27" s="194"/>
    </row>
    <row r="28" spans="1:10" s="20" customFormat="1" ht="15.75" customHeight="1">
      <c r="A28" s="111"/>
      <c r="B28" s="112" t="s">
        <v>139</v>
      </c>
      <c r="C28" s="112" t="s">
        <v>140</v>
      </c>
      <c r="D28" s="112" t="s">
        <v>141</v>
      </c>
      <c r="E28" s="113" t="s">
        <v>146</v>
      </c>
      <c r="F28" s="194">
        <f t="shared" si="2"/>
        <v>45.3</v>
      </c>
      <c r="G28" s="196"/>
      <c r="H28" s="196"/>
      <c r="I28" s="196">
        <v>45.3</v>
      </c>
      <c r="J28" s="196"/>
    </row>
    <row r="29" spans="1:10" s="20" customFormat="1" ht="15.75" customHeight="1">
      <c r="A29" s="111"/>
      <c r="B29" s="112"/>
      <c r="C29" s="112"/>
      <c r="D29" s="112" t="s">
        <v>159</v>
      </c>
      <c r="E29" s="113" t="s">
        <v>259</v>
      </c>
      <c r="F29" s="194">
        <f t="shared" si="2"/>
        <v>0.58</v>
      </c>
      <c r="G29" s="196"/>
      <c r="H29" s="196"/>
      <c r="I29" s="196">
        <v>0.58</v>
      </c>
      <c r="J29" s="196"/>
    </row>
    <row r="30" spans="1:10" s="20" customFormat="1" ht="15.75" customHeight="1">
      <c r="A30" s="111"/>
      <c r="B30" s="112"/>
      <c r="C30" s="112" t="s">
        <v>208</v>
      </c>
      <c r="D30" s="112" t="s">
        <v>208</v>
      </c>
      <c r="E30" s="113" t="s">
        <v>205</v>
      </c>
      <c r="F30" s="194">
        <f t="shared" si="2"/>
        <v>442.59</v>
      </c>
      <c r="G30" s="196">
        <v>442.59</v>
      </c>
      <c r="H30" s="196"/>
      <c r="I30" s="196"/>
      <c r="J30" s="196"/>
    </row>
    <row r="31" spans="1:10" s="20" customFormat="1" ht="15.75" customHeight="1">
      <c r="A31" s="111"/>
      <c r="B31" s="112"/>
      <c r="C31" s="112" t="s">
        <v>213</v>
      </c>
      <c r="D31" s="112" t="s">
        <v>214</v>
      </c>
      <c r="E31" s="113" t="s">
        <v>215</v>
      </c>
      <c r="F31" s="194">
        <f t="shared" si="2"/>
        <v>32.49</v>
      </c>
      <c r="G31" s="196"/>
      <c r="H31" s="196"/>
      <c r="I31" s="196">
        <v>32.49</v>
      </c>
      <c r="J31" s="196"/>
    </row>
    <row r="32" spans="1:10" s="20" customFormat="1" ht="15.75" customHeight="1">
      <c r="A32" s="111"/>
      <c r="B32" s="112" t="s">
        <v>142</v>
      </c>
      <c r="C32" s="112" t="s">
        <v>140</v>
      </c>
      <c r="D32" s="112" t="s">
        <v>141</v>
      </c>
      <c r="E32" s="114" t="s">
        <v>147</v>
      </c>
      <c r="F32" s="194">
        <f t="shared" si="2"/>
        <v>243.43</v>
      </c>
      <c r="G32" s="196">
        <v>243.43</v>
      </c>
      <c r="H32" s="196"/>
      <c r="I32" s="196"/>
      <c r="J32" s="196"/>
    </row>
    <row r="33" spans="1:10" s="20" customFormat="1" ht="15.75" customHeight="1">
      <c r="A33" s="111"/>
      <c r="B33" s="112" t="s">
        <v>143</v>
      </c>
      <c r="C33" s="112" t="s">
        <v>144</v>
      </c>
      <c r="D33" s="112" t="s">
        <v>141</v>
      </c>
      <c r="E33" s="114" t="s">
        <v>148</v>
      </c>
      <c r="F33" s="194">
        <f t="shared" si="2"/>
        <v>265.55</v>
      </c>
      <c r="G33" s="196">
        <v>265.55</v>
      </c>
      <c r="H33" s="196"/>
      <c r="I33" s="196"/>
      <c r="J33" s="196"/>
    </row>
    <row r="34" spans="1:10" s="20" customFormat="1" ht="15.75" customHeight="1">
      <c r="A34" s="115" t="s">
        <v>223</v>
      </c>
      <c r="B34" s="112"/>
      <c r="C34" s="112"/>
      <c r="D34" s="112"/>
      <c r="E34" s="197" t="s">
        <v>100</v>
      </c>
      <c r="F34" s="151">
        <f>SUM(F35:F40)</f>
        <v>4847.650000000001</v>
      </c>
      <c r="G34" s="151">
        <f>SUM(G35:G40)</f>
        <v>4118.01</v>
      </c>
      <c r="H34" s="151">
        <f>SUM(H35:H40)</f>
        <v>654.38</v>
      </c>
      <c r="I34" s="151">
        <f>SUM(I35:I40)</f>
        <v>75.25999999999999</v>
      </c>
      <c r="J34" s="151">
        <f>SUM(J35:J40)</f>
        <v>0</v>
      </c>
    </row>
    <row r="35" spans="1:10" s="195" customFormat="1" ht="15.75" customHeight="1">
      <c r="A35" s="193"/>
      <c r="B35" s="109">
        <v>204</v>
      </c>
      <c r="C35" s="109">
        <v>2</v>
      </c>
      <c r="D35" s="109">
        <v>1</v>
      </c>
      <c r="E35" s="110" t="s">
        <v>145</v>
      </c>
      <c r="F35" s="194">
        <f>SUM(G35:I35)</f>
        <v>3571.9300000000003</v>
      </c>
      <c r="G35" s="194">
        <v>2916.52</v>
      </c>
      <c r="H35" s="194">
        <v>654.38</v>
      </c>
      <c r="I35" s="194">
        <v>1.03</v>
      </c>
      <c r="J35" s="194"/>
    </row>
    <row r="36" spans="1:10" s="195" customFormat="1" ht="15.75" customHeight="1">
      <c r="A36" s="193"/>
      <c r="B36" s="109">
        <v>208</v>
      </c>
      <c r="C36" s="109">
        <v>5</v>
      </c>
      <c r="D36" s="109">
        <v>1</v>
      </c>
      <c r="E36" s="113" t="s">
        <v>146</v>
      </c>
      <c r="F36" s="194">
        <f>I36</f>
        <v>48.44</v>
      </c>
      <c r="G36" s="194"/>
      <c r="H36" s="194"/>
      <c r="I36" s="194">
        <v>48.44</v>
      </c>
      <c r="J36" s="194"/>
    </row>
    <row r="37" spans="1:10" s="20" customFormat="1" ht="15.75" customHeight="1">
      <c r="A37" s="111"/>
      <c r="B37" s="112"/>
      <c r="C37" s="112" t="s">
        <v>208</v>
      </c>
      <c r="D37" s="112" t="s">
        <v>208</v>
      </c>
      <c r="E37" s="113" t="s">
        <v>205</v>
      </c>
      <c r="F37" s="194">
        <f>G37+H37+I37+J37</f>
        <v>558.83</v>
      </c>
      <c r="G37" s="196">
        <v>558.83</v>
      </c>
      <c r="H37" s="196"/>
      <c r="I37" s="196"/>
      <c r="J37" s="196"/>
    </row>
    <row r="38" spans="1:10" s="20" customFormat="1" ht="15.75" customHeight="1">
      <c r="A38" s="111"/>
      <c r="B38" s="112"/>
      <c r="C38" s="112" t="s">
        <v>213</v>
      </c>
      <c r="D38" s="112" t="s">
        <v>214</v>
      </c>
      <c r="E38" s="113" t="s">
        <v>215</v>
      </c>
      <c r="F38" s="194">
        <f>G38+H38+I38+J38</f>
        <v>25.79</v>
      </c>
      <c r="G38" s="196"/>
      <c r="H38" s="196"/>
      <c r="I38" s="196">
        <v>25.79</v>
      </c>
      <c r="J38" s="196"/>
    </row>
    <row r="39" spans="1:10" s="20" customFormat="1" ht="15.75" customHeight="1">
      <c r="A39" s="111"/>
      <c r="B39" s="112" t="s">
        <v>142</v>
      </c>
      <c r="C39" s="112" t="s">
        <v>236</v>
      </c>
      <c r="D39" s="112" t="s">
        <v>141</v>
      </c>
      <c r="E39" s="114" t="s">
        <v>147</v>
      </c>
      <c r="F39" s="194">
        <f>G39+H39+I39+J39</f>
        <v>307.36</v>
      </c>
      <c r="G39" s="196">
        <v>307.36</v>
      </c>
      <c r="H39" s="196"/>
      <c r="I39" s="196"/>
      <c r="J39" s="196"/>
    </row>
    <row r="40" spans="1:10" s="20" customFormat="1" ht="15.75" customHeight="1">
      <c r="A40" s="111"/>
      <c r="B40" s="112" t="s">
        <v>143</v>
      </c>
      <c r="C40" s="112" t="s">
        <v>144</v>
      </c>
      <c r="D40" s="112" t="s">
        <v>141</v>
      </c>
      <c r="E40" s="114" t="s">
        <v>148</v>
      </c>
      <c r="F40" s="194">
        <f>G40+H40+I40+J40</f>
        <v>335.3</v>
      </c>
      <c r="G40" s="196">
        <v>335.3</v>
      </c>
      <c r="H40" s="196"/>
      <c r="I40" s="196"/>
      <c r="J40" s="196"/>
    </row>
    <row r="41" spans="1:10" s="20" customFormat="1" ht="15.75" customHeight="1">
      <c r="A41" s="115" t="s">
        <v>176</v>
      </c>
      <c r="B41" s="116"/>
      <c r="C41" s="117"/>
      <c r="D41" s="117"/>
      <c r="E41" s="118" t="s">
        <v>100</v>
      </c>
      <c r="F41" s="153">
        <f>SUM(F42:F49)</f>
        <v>9055.61</v>
      </c>
      <c r="G41" s="154">
        <f>SUM(G42:G49)</f>
        <v>3716.5</v>
      </c>
      <c r="H41" s="154">
        <f>SUM(H42:H49)</f>
        <v>204.95</v>
      </c>
      <c r="I41" s="154">
        <f>SUM(I42:I49)</f>
        <v>90.92999999999999</v>
      </c>
      <c r="J41" s="154">
        <f>SUM(J42:J49)</f>
        <v>5043.23</v>
      </c>
    </row>
    <row r="42" spans="1:10" s="20" customFormat="1" ht="15.75" customHeight="1">
      <c r="A42" s="111"/>
      <c r="B42" s="116">
        <v>204</v>
      </c>
      <c r="C42" s="117" t="s">
        <v>159</v>
      </c>
      <c r="D42" s="117" t="s">
        <v>261</v>
      </c>
      <c r="E42" s="121" t="s">
        <v>290</v>
      </c>
      <c r="F42" s="119">
        <f>SUM(G42:J42)</f>
        <v>2834.8599999999997</v>
      </c>
      <c r="G42" s="120">
        <v>2629.43</v>
      </c>
      <c r="H42" s="120">
        <v>204.95</v>
      </c>
      <c r="I42" s="120">
        <v>0.48</v>
      </c>
      <c r="J42" s="120"/>
    </row>
    <row r="43" spans="1:10" s="20" customFormat="1" ht="15.75" customHeight="1">
      <c r="A43" s="111"/>
      <c r="B43" s="116"/>
      <c r="C43" s="117"/>
      <c r="D43" s="117" t="s">
        <v>300</v>
      </c>
      <c r="E43" s="121" t="s">
        <v>206</v>
      </c>
      <c r="F43" s="119">
        <f>J43</f>
        <v>5043.23</v>
      </c>
      <c r="G43" s="120"/>
      <c r="H43" s="120"/>
      <c r="I43" s="120"/>
      <c r="J43" s="120">
        <f>1011.13+4032.1</f>
        <v>5043.23</v>
      </c>
    </row>
    <row r="44" spans="1:10" s="20" customFormat="1" ht="15.75" customHeight="1">
      <c r="A44" s="111"/>
      <c r="B44" s="117" t="s">
        <v>178</v>
      </c>
      <c r="C44" s="117" t="s">
        <v>179</v>
      </c>
      <c r="D44" s="117" t="s">
        <v>180</v>
      </c>
      <c r="E44" s="121" t="s">
        <v>181</v>
      </c>
      <c r="F44" s="119">
        <f aca="true" t="shared" si="3" ref="F44:F49">SUM(G44:J44)</f>
        <v>38.78</v>
      </c>
      <c r="G44" s="123"/>
      <c r="H44" s="123"/>
      <c r="I44" s="122">
        <v>38.78</v>
      </c>
      <c r="J44" s="123"/>
    </row>
    <row r="45" spans="1:10" s="20" customFormat="1" ht="15.75" customHeight="1">
      <c r="A45" s="111"/>
      <c r="B45" s="117"/>
      <c r="C45" s="117" t="s">
        <v>299</v>
      </c>
      <c r="D45" s="117" t="s">
        <v>298</v>
      </c>
      <c r="E45" s="121" t="s">
        <v>276</v>
      </c>
      <c r="F45" s="119">
        <f t="shared" si="3"/>
        <v>0.23</v>
      </c>
      <c r="G45" s="123"/>
      <c r="H45" s="123"/>
      <c r="I45" s="122">
        <v>0.23</v>
      </c>
      <c r="J45" s="123"/>
    </row>
    <row r="46" spans="1:10" s="20" customFormat="1" ht="15.75" customHeight="1">
      <c r="A46" s="111"/>
      <c r="B46" s="117"/>
      <c r="C46" s="112" t="s">
        <v>208</v>
      </c>
      <c r="D46" s="112" t="s">
        <v>208</v>
      </c>
      <c r="E46" s="113" t="s">
        <v>205</v>
      </c>
      <c r="F46" s="119">
        <f t="shared" si="3"/>
        <v>505.61</v>
      </c>
      <c r="G46" s="123">
        <v>505.61</v>
      </c>
      <c r="H46" s="123"/>
      <c r="I46" s="122"/>
      <c r="J46" s="123"/>
    </row>
    <row r="47" spans="1:10" s="20" customFormat="1" ht="15.75" customHeight="1">
      <c r="A47" s="111"/>
      <c r="B47" s="117"/>
      <c r="C47" s="112" t="s">
        <v>213</v>
      </c>
      <c r="D47" s="112" t="s">
        <v>214</v>
      </c>
      <c r="E47" s="113" t="s">
        <v>215</v>
      </c>
      <c r="F47" s="119">
        <f t="shared" si="3"/>
        <v>51.44</v>
      </c>
      <c r="G47" s="123"/>
      <c r="H47" s="123"/>
      <c r="I47" s="122">
        <v>51.44</v>
      </c>
      <c r="J47" s="123"/>
    </row>
    <row r="48" spans="1:10" s="20" customFormat="1" ht="15.75" customHeight="1">
      <c r="A48" s="111"/>
      <c r="B48" s="117" t="s">
        <v>182</v>
      </c>
      <c r="C48" s="117" t="s">
        <v>183</v>
      </c>
      <c r="D48" s="117" t="s">
        <v>180</v>
      </c>
      <c r="E48" s="121" t="s">
        <v>184</v>
      </c>
      <c r="F48" s="119">
        <f t="shared" si="3"/>
        <v>278.09</v>
      </c>
      <c r="G48" s="122">
        <v>278.09</v>
      </c>
      <c r="H48" s="123"/>
      <c r="I48" s="123"/>
      <c r="J48" s="123"/>
    </row>
    <row r="49" spans="1:10" s="20" customFormat="1" ht="15.75" customHeight="1">
      <c r="A49" s="111"/>
      <c r="B49" s="117" t="s">
        <v>185</v>
      </c>
      <c r="C49" s="117" t="s">
        <v>186</v>
      </c>
      <c r="D49" s="117" t="s">
        <v>180</v>
      </c>
      <c r="E49" s="121" t="s">
        <v>187</v>
      </c>
      <c r="F49" s="119">
        <f t="shared" si="3"/>
        <v>303.37</v>
      </c>
      <c r="G49" s="123">
        <v>303.37</v>
      </c>
      <c r="H49" s="123"/>
      <c r="I49" s="122"/>
      <c r="J49" s="123"/>
    </row>
    <row r="50" spans="1:10" s="20" customFormat="1" ht="18" customHeight="1">
      <c r="A50" s="157"/>
      <c r="B50" s="158"/>
      <c r="C50" s="158"/>
      <c r="D50" s="158"/>
      <c r="E50" s="115" t="s">
        <v>231</v>
      </c>
      <c r="F50" s="159">
        <f>F41+F34+F26+F15+F5</f>
        <v>37071.090000000004</v>
      </c>
      <c r="G50" s="159">
        <f>G41+G34+G26+G15+G5</f>
        <v>22036.190000000002</v>
      </c>
      <c r="H50" s="159">
        <f>H41+H34+H26+H15+H5</f>
        <v>2717.01</v>
      </c>
      <c r="I50" s="159">
        <f>I41+I34+I26+I15+I5</f>
        <v>576.55</v>
      </c>
      <c r="J50" s="159">
        <f>J41+J34+J26+J15+J5</f>
        <v>11741.34</v>
      </c>
    </row>
    <row r="51" spans="1:10" s="20" customFormat="1" ht="28.5" customHeight="1">
      <c r="A51" s="160"/>
      <c r="B51" s="161"/>
      <c r="C51" s="161"/>
      <c r="D51" s="161"/>
      <c r="E51" s="162"/>
      <c r="F51" s="163"/>
      <c r="G51" s="163"/>
      <c r="H51" s="163"/>
      <c r="I51" s="163"/>
      <c r="J51" s="163"/>
    </row>
    <row r="52" spans="1:7" s="20" customFormat="1" ht="19.5" customHeight="1">
      <c r="A52" s="152" t="s">
        <v>98</v>
      </c>
      <c r="B52" s="152"/>
      <c r="C52" s="152"/>
      <c r="D52" s="152"/>
      <c r="E52" s="152"/>
      <c r="F52" s="152"/>
      <c r="G52" s="152"/>
    </row>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sheetData>
  <sheetProtection/>
  <mergeCells count="7">
    <mergeCell ref="H3:H4"/>
    <mergeCell ref="I3:I4"/>
    <mergeCell ref="J3:J4"/>
    <mergeCell ref="A3:A4"/>
    <mergeCell ref="E3:E4"/>
    <mergeCell ref="F3:F4"/>
    <mergeCell ref="G3:G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Q49"/>
  <sheetViews>
    <sheetView zoomScalePageLayoutView="0" workbookViewId="0" topLeftCell="I1">
      <selection activeCell="E49" sqref="E49"/>
    </sheetView>
  </sheetViews>
  <sheetFormatPr defaultColWidth="9.16015625" defaultRowHeight="12.75" customHeight="1"/>
  <cols>
    <col min="1" max="3" width="5.33203125" style="0" customWidth="1"/>
    <col min="4" max="4" width="71.33203125" style="0" customWidth="1"/>
    <col min="5" max="5" width="9.66015625" style="0" customWidth="1"/>
    <col min="6" max="19" width="8.16015625" style="0" customWidth="1"/>
    <col min="20" max="20" width="6.33203125" style="0" customWidth="1"/>
    <col min="21" max="21" width="7.16015625" style="0" customWidth="1"/>
    <col min="22" max="22" width="6.33203125" style="0" customWidth="1"/>
    <col min="23" max="23" width="8.16015625" style="0" customWidth="1"/>
    <col min="24" max="29" width="6.33203125" style="0" customWidth="1"/>
    <col min="30" max="43" width="6.5" style="0" customWidth="1"/>
    <col min="44" max="243" width="9" style="0" customWidth="1"/>
    <col min="244" max="255" width="9.16015625" style="0" customWidth="1"/>
  </cols>
  <sheetData>
    <row r="1" spans="1:43" ht="32.25" customHeight="1">
      <c r="A1" s="271" t="s">
        <v>239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24" ht="11.25" customHeight="1">
      <c r="A2" s="88"/>
      <c r="B2" s="88"/>
      <c r="C2" s="88"/>
      <c r="D2" s="88"/>
      <c r="E2" s="88"/>
      <c r="F2" s="88"/>
      <c r="G2" s="88"/>
      <c r="H2" s="88"/>
      <c r="I2" s="88"/>
      <c r="J2" s="88"/>
      <c r="K2" s="88"/>
      <c r="M2" s="46"/>
      <c r="N2" s="46"/>
      <c r="O2" s="46"/>
      <c r="P2" s="46"/>
      <c r="Q2" s="46"/>
      <c r="R2" s="46"/>
      <c r="S2" s="46"/>
      <c r="W2" s="46"/>
      <c r="X2" s="46"/>
    </row>
    <row r="3" spans="1:43" ht="17.25" customHeight="1">
      <c r="A3" s="89"/>
      <c r="B3" s="81"/>
      <c r="C3" s="81"/>
      <c r="D3" s="82"/>
      <c r="E3" s="82"/>
      <c r="F3" s="90"/>
      <c r="G3" s="90"/>
      <c r="H3" s="90"/>
      <c r="I3" s="90"/>
      <c r="J3" s="90"/>
      <c r="K3" s="90"/>
      <c r="M3" s="46"/>
      <c r="N3" s="46"/>
      <c r="O3" s="46"/>
      <c r="P3" s="46"/>
      <c r="Q3" s="46"/>
      <c r="R3" s="46"/>
      <c r="S3" s="46"/>
      <c r="W3" s="46"/>
      <c r="X3" s="46"/>
      <c r="AP3" s="273" t="s">
        <v>134</v>
      </c>
      <c r="AQ3" s="273"/>
    </row>
    <row r="4" spans="1:43" ht="18" customHeight="1">
      <c r="A4" s="270" t="s">
        <v>93</v>
      </c>
      <c r="B4" s="270"/>
      <c r="C4" s="270"/>
      <c r="D4" s="270" t="s">
        <v>99</v>
      </c>
      <c r="E4" s="270" t="s">
        <v>100</v>
      </c>
      <c r="F4" s="91" t="s">
        <v>7</v>
      </c>
      <c r="G4" s="91"/>
      <c r="H4" s="91"/>
      <c r="I4" s="91"/>
      <c r="J4" s="91"/>
      <c r="K4" s="91"/>
      <c r="L4" s="91"/>
      <c r="M4" s="91"/>
      <c r="N4" s="91"/>
      <c r="O4" s="91"/>
      <c r="P4" s="91"/>
      <c r="Q4" s="91"/>
      <c r="R4" s="91"/>
      <c r="S4" s="91"/>
      <c r="T4" s="91"/>
      <c r="U4" s="91"/>
      <c r="V4" s="91"/>
      <c r="W4" s="260" t="s">
        <v>8</v>
      </c>
      <c r="X4" s="260"/>
      <c r="Y4" s="260"/>
      <c r="Z4" s="260"/>
      <c r="AA4" s="260"/>
      <c r="AB4" s="260"/>
      <c r="AC4" s="260"/>
      <c r="AD4" s="92" t="s">
        <v>101</v>
      </c>
      <c r="AE4" s="92"/>
      <c r="AF4" s="92"/>
      <c r="AG4" s="92"/>
      <c r="AH4" s="92"/>
      <c r="AI4" s="92"/>
      <c r="AJ4" s="92"/>
      <c r="AK4" s="92"/>
      <c r="AL4" s="92"/>
      <c r="AM4" s="92"/>
      <c r="AN4" s="92"/>
      <c r="AO4" s="93"/>
      <c r="AP4" s="93"/>
      <c r="AQ4" s="92"/>
    </row>
    <row r="5" spans="1:43" ht="21.75" customHeight="1">
      <c r="A5" s="270" t="s">
        <v>13</v>
      </c>
      <c r="B5" s="270" t="s">
        <v>14</v>
      </c>
      <c r="C5" s="270" t="s">
        <v>15</v>
      </c>
      <c r="D5" s="270"/>
      <c r="E5" s="270"/>
      <c r="F5" s="261" t="s">
        <v>2</v>
      </c>
      <c r="G5" s="261" t="s">
        <v>102</v>
      </c>
      <c r="H5" s="261"/>
      <c r="I5" s="261"/>
      <c r="J5" s="261"/>
      <c r="K5" s="261"/>
      <c r="L5" s="261"/>
      <c r="M5" s="261"/>
      <c r="N5" s="261"/>
      <c r="O5" s="261"/>
      <c r="P5" s="108"/>
      <c r="Q5" s="107" t="s">
        <v>103</v>
      </c>
      <c r="R5" s="92"/>
      <c r="S5" s="92"/>
      <c r="T5" s="266" t="s">
        <v>219</v>
      </c>
      <c r="U5" s="266" t="s">
        <v>187</v>
      </c>
      <c r="V5" s="269" t="s">
        <v>104</v>
      </c>
      <c r="W5" s="260" t="s">
        <v>105</v>
      </c>
      <c r="X5" s="269" t="s">
        <v>106</v>
      </c>
      <c r="Y5" s="269" t="s">
        <v>107</v>
      </c>
      <c r="Z5" s="269" t="s">
        <v>108</v>
      </c>
      <c r="AA5" s="269" t="s">
        <v>109</v>
      </c>
      <c r="AB5" s="269" t="s">
        <v>110</v>
      </c>
      <c r="AC5" s="269" t="s">
        <v>111</v>
      </c>
      <c r="AD5" s="272" t="s">
        <v>2</v>
      </c>
      <c r="AE5" s="260" t="s">
        <v>112</v>
      </c>
      <c r="AF5" s="260"/>
      <c r="AG5" s="260"/>
      <c r="AH5" s="260"/>
      <c r="AI5" s="92" t="s">
        <v>113</v>
      </c>
      <c r="AJ5" s="94"/>
      <c r="AK5" s="94"/>
      <c r="AL5" s="94"/>
      <c r="AM5" s="94"/>
      <c r="AN5" s="94"/>
      <c r="AO5" s="95"/>
      <c r="AP5" s="274" t="s">
        <v>114</v>
      </c>
      <c r="AQ5" s="269" t="s">
        <v>218</v>
      </c>
    </row>
    <row r="6" spans="1:43" ht="21.75" customHeight="1">
      <c r="A6" s="270"/>
      <c r="B6" s="270"/>
      <c r="C6" s="270"/>
      <c r="D6" s="270"/>
      <c r="E6" s="270"/>
      <c r="F6" s="261"/>
      <c r="G6" s="261" t="s">
        <v>105</v>
      </c>
      <c r="H6" s="261" t="s">
        <v>115</v>
      </c>
      <c r="I6" s="261"/>
      <c r="J6" s="261"/>
      <c r="K6" s="261"/>
      <c r="L6" s="261"/>
      <c r="M6" s="269" t="s">
        <v>116</v>
      </c>
      <c r="N6" s="269"/>
      <c r="O6" s="269"/>
      <c r="P6" s="105"/>
      <c r="Q6" s="269" t="s">
        <v>117</v>
      </c>
      <c r="R6" s="269" t="s">
        <v>118</v>
      </c>
      <c r="S6" s="269" t="s">
        <v>119</v>
      </c>
      <c r="T6" s="267"/>
      <c r="U6" s="267"/>
      <c r="V6" s="269"/>
      <c r="W6" s="260"/>
      <c r="X6" s="269"/>
      <c r="Y6" s="269"/>
      <c r="Z6" s="269"/>
      <c r="AA6" s="269"/>
      <c r="AB6" s="269"/>
      <c r="AC6" s="269"/>
      <c r="AD6" s="272"/>
      <c r="AE6" s="272" t="s">
        <v>105</v>
      </c>
      <c r="AF6" s="260" t="s">
        <v>120</v>
      </c>
      <c r="AG6" s="260" t="s">
        <v>121</v>
      </c>
      <c r="AH6" s="260" t="s">
        <v>122</v>
      </c>
      <c r="AI6" s="260" t="s">
        <v>105</v>
      </c>
      <c r="AJ6" s="260" t="s">
        <v>123</v>
      </c>
      <c r="AK6" s="260" t="s">
        <v>124</v>
      </c>
      <c r="AL6" s="260" t="s">
        <v>125</v>
      </c>
      <c r="AM6" s="260" t="s">
        <v>126</v>
      </c>
      <c r="AN6" s="260" t="s">
        <v>127</v>
      </c>
      <c r="AO6" s="272" t="s">
        <v>128</v>
      </c>
      <c r="AP6" s="274"/>
      <c r="AQ6" s="269"/>
    </row>
    <row r="7" spans="1:43" ht="60">
      <c r="A7" s="270"/>
      <c r="B7" s="270"/>
      <c r="C7" s="270"/>
      <c r="D7" s="270"/>
      <c r="E7" s="270"/>
      <c r="F7" s="261"/>
      <c r="G7" s="261"/>
      <c r="H7" s="96" t="s">
        <v>105</v>
      </c>
      <c r="I7" s="96" t="s">
        <v>129</v>
      </c>
      <c r="J7" s="96" t="s">
        <v>130</v>
      </c>
      <c r="K7" s="96" t="s">
        <v>131</v>
      </c>
      <c r="L7" s="96" t="s">
        <v>132</v>
      </c>
      <c r="M7" s="97" t="s">
        <v>105</v>
      </c>
      <c r="N7" s="97" t="s">
        <v>133</v>
      </c>
      <c r="O7" s="97" t="s">
        <v>122</v>
      </c>
      <c r="P7" s="106" t="s">
        <v>210</v>
      </c>
      <c r="Q7" s="269"/>
      <c r="R7" s="269"/>
      <c r="S7" s="269"/>
      <c r="T7" s="268"/>
      <c r="U7" s="268"/>
      <c r="V7" s="269"/>
      <c r="W7" s="260"/>
      <c r="X7" s="269"/>
      <c r="Y7" s="269"/>
      <c r="Z7" s="269"/>
      <c r="AA7" s="269"/>
      <c r="AB7" s="269"/>
      <c r="AC7" s="269"/>
      <c r="AD7" s="272"/>
      <c r="AE7" s="272"/>
      <c r="AF7" s="260"/>
      <c r="AG7" s="260"/>
      <c r="AH7" s="260"/>
      <c r="AI7" s="260"/>
      <c r="AJ7" s="260"/>
      <c r="AK7" s="260"/>
      <c r="AL7" s="260"/>
      <c r="AM7" s="260"/>
      <c r="AN7" s="260"/>
      <c r="AO7" s="272"/>
      <c r="AP7" s="274"/>
      <c r="AQ7" s="269"/>
    </row>
    <row r="8" spans="1:43" s="129" customFormat="1" ht="21" customHeight="1">
      <c r="A8" s="125"/>
      <c r="B8" s="125"/>
      <c r="C8" s="125"/>
      <c r="D8" s="125" t="s">
        <v>220</v>
      </c>
      <c r="E8" s="174" t="s">
        <v>273</v>
      </c>
      <c r="F8" s="175"/>
      <c r="G8" s="175"/>
      <c r="H8" s="176"/>
      <c r="I8" s="176"/>
      <c r="J8" s="176"/>
      <c r="K8" s="176"/>
      <c r="L8" s="176"/>
      <c r="M8" s="177"/>
      <c r="N8" s="177"/>
      <c r="O8" s="177"/>
      <c r="P8" s="177"/>
      <c r="Q8" s="166"/>
      <c r="R8" s="126"/>
      <c r="S8" s="166"/>
      <c r="T8" s="166"/>
      <c r="U8" s="166"/>
      <c r="V8" s="166"/>
      <c r="W8" s="166"/>
      <c r="X8" s="166"/>
      <c r="Y8" s="166"/>
      <c r="Z8" s="166"/>
      <c r="AA8" s="166"/>
      <c r="AB8" s="166"/>
      <c r="AC8" s="166"/>
      <c r="AD8" s="167"/>
      <c r="AE8" s="167"/>
      <c r="AF8" s="127"/>
      <c r="AG8" s="127"/>
      <c r="AH8" s="127"/>
      <c r="AI8" s="127"/>
      <c r="AJ8" s="127"/>
      <c r="AK8" s="127"/>
      <c r="AL8" s="127"/>
      <c r="AM8" s="127"/>
      <c r="AN8" s="127"/>
      <c r="AO8" s="128"/>
      <c r="AP8" s="115"/>
      <c r="AQ8" s="126"/>
    </row>
    <row r="9" spans="1:43" s="135" customFormat="1" ht="18.75" customHeight="1">
      <c r="A9" s="130" t="s">
        <v>149</v>
      </c>
      <c r="B9" s="130" t="s">
        <v>150</v>
      </c>
      <c r="C9" s="130" t="s">
        <v>151</v>
      </c>
      <c r="D9" s="131" t="s">
        <v>152</v>
      </c>
      <c r="E9" s="178" t="s">
        <v>271</v>
      </c>
      <c r="F9" s="132">
        <f>G9+T9</f>
        <v>6662.8099999999995</v>
      </c>
      <c r="G9" s="132">
        <f>H9+M9</f>
        <v>6494.95</v>
      </c>
      <c r="H9" s="132">
        <f>I9+K9</f>
        <v>6258.76</v>
      </c>
      <c r="I9" s="132">
        <v>6166.96</v>
      </c>
      <c r="J9" s="132"/>
      <c r="K9" s="179">
        <v>91.8</v>
      </c>
      <c r="L9" s="170"/>
      <c r="M9" s="168">
        <f>N9</f>
        <v>236.19000000000003</v>
      </c>
      <c r="N9" s="168">
        <f>176.61+30.68+28.9</f>
        <v>236.19000000000003</v>
      </c>
      <c r="O9" s="168"/>
      <c r="P9" s="168"/>
      <c r="Q9" s="168"/>
      <c r="R9" s="134"/>
      <c r="S9" s="168"/>
      <c r="T9" s="168">
        <v>167.86</v>
      </c>
      <c r="U9" s="168"/>
      <c r="V9" s="168"/>
      <c r="W9" s="169">
        <f>SUM(X9:AC9)</f>
        <v>1215.23</v>
      </c>
      <c r="X9" s="168">
        <v>267.75</v>
      </c>
      <c r="Y9" s="170">
        <v>132.37</v>
      </c>
      <c r="Z9" s="170"/>
      <c r="AA9" s="170">
        <v>243</v>
      </c>
      <c r="AB9" s="170">
        <v>572.11</v>
      </c>
      <c r="AC9" s="170"/>
      <c r="AD9" s="170">
        <f>AE9</f>
        <v>3.21</v>
      </c>
      <c r="AE9" s="170">
        <f>AQ9</f>
        <v>3.21</v>
      </c>
      <c r="AF9" s="133"/>
      <c r="AG9" s="133"/>
      <c r="AH9" s="133"/>
      <c r="AI9" s="133"/>
      <c r="AJ9" s="133"/>
      <c r="AK9" s="133"/>
      <c r="AL9" s="133"/>
      <c r="AM9" s="133"/>
      <c r="AN9" s="133"/>
      <c r="AO9" s="133"/>
      <c r="AP9" s="133"/>
      <c r="AQ9" s="133">
        <v>3.21</v>
      </c>
    </row>
    <row r="10" spans="1:43" s="135" customFormat="1" ht="18.75" customHeight="1">
      <c r="A10" s="130" t="s">
        <v>216</v>
      </c>
      <c r="B10" s="130" t="s">
        <v>208</v>
      </c>
      <c r="C10" s="130" t="s">
        <v>217</v>
      </c>
      <c r="D10" s="131" t="s">
        <v>160</v>
      </c>
      <c r="E10" s="178" t="s">
        <v>272</v>
      </c>
      <c r="F10" s="132"/>
      <c r="G10" s="132"/>
      <c r="H10" s="132"/>
      <c r="I10" s="132"/>
      <c r="J10" s="179"/>
      <c r="K10" s="179"/>
      <c r="L10" s="170"/>
      <c r="M10" s="168"/>
      <c r="N10" s="168"/>
      <c r="O10" s="168"/>
      <c r="P10" s="168"/>
      <c r="Q10" s="168"/>
      <c r="R10" s="134"/>
      <c r="S10" s="168"/>
      <c r="T10" s="168"/>
      <c r="U10" s="168"/>
      <c r="V10" s="168"/>
      <c r="W10" s="168"/>
      <c r="X10" s="168"/>
      <c r="Y10" s="170"/>
      <c r="Z10" s="170"/>
      <c r="AA10" s="170"/>
      <c r="AB10" s="170"/>
      <c r="AC10" s="170"/>
      <c r="AD10" s="170">
        <f>AE10+AI10+AP10</f>
        <v>237.23000000000002</v>
      </c>
      <c r="AE10" s="170">
        <f>SUM(AF10:AH10)</f>
        <v>146.88</v>
      </c>
      <c r="AF10" s="133">
        <v>107.35</v>
      </c>
      <c r="AG10" s="133"/>
      <c r="AH10" s="133">
        <v>39.53</v>
      </c>
      <c r="AI10" s="133">
        <f>SUM(AJ10:AO10)</f>
        <v>18.42</v>
      </c>
      <c r="AJ10" s="133">
        <v>1.1</v>
      </c>
      <c r="AK10" s="133">
        <v>3.04</v>
      </c>
      <c r="AL10" s="133">
        <v>4.19</v>
      </c>
      <c r="AM10" s="133">
        <v>4.5</v>
      </c>
      <c r="AN10" s="133">
        <v>5.59</v>
      </c>
      <c r="AO10" s="133"/>
      <c r="AP10" s="133">
        <v>71.93</v>
      </c>
      <c r="AQ10" s="133"/>
    </row>
    <row r="11" spans="1:43" s="135" customFormat="1" ht="18.75" customHeight="1">
      <c r="A11" s="130"/>
      <c r="B11" s="130" t="s">
        <v>154</v>
      </c>
      <c r="C11" s="130" t="s">
        <v>154</v>
      </c>
      <c r="D11" s="136" t="s">
        <v>209</v>
      </c>
      <c r="E11" s="178" t="s">
        <v>267</v>
      </c>
      <c r="F11" s="132"/>
      <c r="G11" s="132"/>
      <c r="H11" s="132"/>
      <c r="I11" s="132"/>
      <c r="J11" s="179"/>
      <c r="K11" s="179"/>
      <c r="L11" s="170"/>
      <c r="M11" s="168"/>
      <c r="N11" s="168"/>
      <c r="O11" s="168"/>
      <c r="P11" s="168">
        <v>1279.1</v>
      </c>
      <c r="Q11" s="168"/>
      <c r="R11" s="134"/>
      <c r="S11" s="168"/>
      <c r="T11" s="168"/>
      <c r="U11" s="168"/>
      <c r="V11" s="168"/>
      <c r="W11" s="168"/>
      <c r="X11" s="168"/>
      <c r="Y11" s="170"/>
      <c r="Z11" s="170"/>
      <c r="AA11" s="170"/>
      <c r="AB11" s="170"/>
      <c r="AC11" s="170"/>
      <c r="AD11" s="170"/>
      <c r="AE11" s="170"/>
      <c r="AF11" s="133"/>
      <c r="AG11" s="133"/>
      <c r="AH11" s="133"/>
      <c r="AI11" s="133"/>
      <c r="AJ11" s="133"/>
      <c r="AK11" s="133"/>
      <c r="AL11" s="133"/>
      <c r="AM11" s="133"/>
      <c r="AN11" s="133"/>
      <c r="AO11" s="133"/>
      <c r="AP11" s="133"/>
      <c r="AQ11" s="133"/>
    </row>
    <row r="12" spans="1:43" s="135" customFormat="1" ht="18.75" customHeight="1">
      <c r="A12" s="130"/>
      <c r="B12" s="130" t="s">
        <v>211</v>
      </c>
      <c r="C12" s="130" t="s">
        <v>159</v>
      </c>
      <c r="D12" s="136" t="s">
        <v>212</v>
      </c>
      <c r="E12" s="178" t="s">
        <v>268</v>
      </c>
      <c r="F12" s="132"/>
      <c r="G12" s="132"/>
      <c r="H12" s="132"/>
      <c r="I12" s="132"/>
      <c r="J12" s="179"/>
      <c r="K12" s="179"/>
      <c r="L12" s="170"/>
      <c r="M12" s="168"/>
      <c r="N12" s="168"/>
      <c r="O12" s="168"/>
      <c r="P12" s="168"/>
      <c r="Q12" s="168"/>
      <c r="R12" s="134"/>
      <c r="S12" s="168"/>
      <c r="T12" s="168"/>
      <c r="U12" s="168"/>
      <c r="V12" s="168"/>
      <c r="W12" s="168"/>
      <c r="X12" s="168"/>
      <c r="Y12" s="170"/>
      <c r="Z12" s="170"/>
      <c r="AA12" s="170"/>
      <c r="AB12" s="170"/>
      <c r="AC12" s="170"/>
      <c r="AD12" s="170"/>
      <c r="AE12" s="170"/>
      <c r="AF12" s="133"/>
      <c r="AG12" s="133"/>
      <c r="AH12" s="133"/>
      <c r="AI12" s="133"/>
      <c r="AJ12" s="133"/>
      <c r="AK12" s="133"/>
      <c r="AL12" s="133"/>
      <c r="AM12" s="133"/>
      <c r="AN12" s="133"/>
      <c r="AO12" s="133"/>
      <c r="AP12" s="133"/>
      <c r="AQ12" s="133"/>
    </row>
    <row r="13" spans="1:43" s="135" customFormat="1" ht="18.75" customHeight="1">
      <c r="A13" s="130" t="s">
        <v>156</v>
      </c>
      <c r="B13" s="130" t="s">
        <v>157</v>
      </c>
      <c r="C13" s="130" t="s">
        <v>155</v>
      </c>
      <c r="D13" s="131" t="s">
        <v>161</v>
      </c>
      <c r="E13" s="178" t="s">
        <v>269</v>
      </c>
      <c r="F13" s="132"/>
      <c r="G13" s="132"/>
      <c r="H13" s="132"/>
      <c r="I13" s="132"/>
      <c r="J13" s="179"/>
      <c r="K13" s="179"/>
      <c r="L13" s="170"/>
      <c r="M13" s="168"/>
      <c r="N13" s="168"/>
      <c r="O13" s="168"/>
      <c r="P13" s="168"/>
      <c r="Q13" s="168">
        <v>703.51</v>
      </c>
      <c r="R13" s="134"/>
      <c r="S13" s="168"/>
      <c r="T13" s="168"/>
      <c r="U13" s="168"/>
      <c r="V13" s="168"/>
      <c r="W13" s="168"/>
      <c r="X13" s="168"/>
      <c r="Y13" s="170"/>
      <c r="Z13" s="170"/>
      <c r="AA13" s="170"/>
      <c r="AB13" s="170"/>
      <c r="AC13" s="170"/>
      <c r="AD13" s="170"/>
      <c r="AE13" s="170"/>
      <c r="AF13" s="133"/>
      <c r="AG13" s="133"/>
      <c r="AH13" s="133"/>
      <c r="AI13" s="133"/>
      <c r="AJ13" s="133"/>
      <c r="AK13" s="133"/>
      <c r="AL13" s="133"/>
      <c r="AM13" s="133"/>
      <c r="AN13" s="133"/>
      <c r="AO13" s="133"/>
      <c r="AP13" s="133"/>
      <c r="AQ13" s="133"/>
    </row>
    <row r="14" spans="1:43" s="135" customFormat="1" ht="18.75" customHeight="1">
      <c r="A14" s="130" t="s">
        <v>158</v>
      </c>
      <c r="B14" s="130" t="s">
        <v>159</v>
      </c>
      <c r="C14" s="130" t="s">
        <v>155</v>
      </c>
      <c r="D14" s="131" t="s">
        <v>162</v>
      </c>
      <c r="E14" s="178" t="s">
        <v>270</v>
      </c>
      <c r="F14" s="132"/>
      <c r="G14" s="132"/>
      <c r="H14" s="132"/>
      <c r="I14" s="132"/>
      <c r="J14" s="179"/>
      <c r="K14" s="179"/>
      <c r="L14" s="170"/>
      <c r="M14" s="168"/>
      <c r="N14" s="168"/>
      <c r="O14" s="168"/>
      <c r="P14" s="168"/>
      <c r="Q14" s="168"/>
      <c r="R14" s="134"/>
      <c r="S14" s="168"/>
      <c r="T14" s="168"/>
      <c r="U14" s="168">
        <v>767.45</v>
      </c>
      <c r="V14" s="168"/>
      <c r="W14" s="168"/>
      <c r="X14" s="168"/>
      <c r="Y14" s="170"/>
      <c r="Z14" s="170"/>
      <c r="AA14" s="170"/>
      <c r="AB14" s="170"/>
      <c r="AC14" s="170"/>
      <c r="AD14" s="170"/>
      <c r="AE14" s="170"/>
      <c r="AF14" s="133"/>
      <c r="AG14" s="133"/>
      <c r="AH14" s="133"/>
      <c r="AI14" s="133"/>
      <c r="AJ14" s="133"/>
      <c r="AK14" s="133"/>
      <c r="AL14" s="133"/>
      <c r="AM14" s="133"/>
      <c r="AN14" s="133"/>
      <c r="AO14" s="133"/>
      <c r="AP14" s="133"/>
      <c r="AQ14" s="133"/>
    </row>
    <row r="15" spans="1:43" s="129" customFormat="1" ht="21" customHeight="1">
      <c r="A15" s="125"/>
      <c r="B15" s="125"/>
      <c r="C15" s="125"/>
      <c r="D15" s="125" t="s">
        <v>163</v>
      </c>
      <c r="E15" s="174" t="s">
        <v>282</v>
      </c>
      <c r="F15" s="180"/>
      <c r="G15" s="175"/>
      <c r="H15" s="176"/>
      <c r="I15" s="176"/>
      <c r="J15" s="176"/>
      <c r="K15" s="176"/>
      <c r="L15" s="176"/>
      <c r="M15" s="177"/>
      <c r="N15" s="177"/>
      <c r="O15" s="177"/>
      <c r="P15" s="177"/>
      <c r="Q15" s="166"/>
      <c r="R15" s="126"/>
      <c r="S15" s="166"/>
      <c r="T15" s="166"/>
      <c r="U15" s="166"/>
      <c r="V15" s="166"/>
      <c r="W15" s="166"/>
      <c r="X15" s="166"/>
      <c r="Y15" s="166"/>
      <c r="Z15" s="166"/>
      <c r="AA15" s="166"/>
      <c r="AB15" s="166"/>
      <c r="AC15" s="166"/>
      <c r="AD15" s="167"/>
      <c r="AE15" s="167"/>
      <c r="AF15" s="127"/>
      <c r="AG15" s="127"/>
      <c r="AH15" s="127"/>
      <c r="AI15" s="127"/>
      <c r="AJ15" s="127"/>
      <c r="AK15" s="127"/>
      <c r="AL15" s="127"/>
      <c r="AM15" s="127"/>
      <c r="AN15" s="127"/>
      <c r="AO15" s="128"/>
      <c r="AP15" s="115"/>
      <c r="AQ15" s="126"/>
    </row>
    <row r="16" spans="1:43" s="135" customFormat="1" ht="18.75" customHeight="1">
      <c r="A16" s="130" t="s">
        <v>149</v>
      </c>
      <c r="B16" s="130" t="s">
        <v>150</v>
      </c>
      <c r="C16" s="130" t="s">
        <v>151</v>
      </c>
      <c r="D16" s="131" t="s">
        <v>152</v>
      </c>
      <c r="E16" s="178" t="s">
        <v>274</v>
      </c>
      <c r="F16" s="132">
        <f>G16+T16</f>
        <v>2310.76</v>
      </c>
      <c r="G16" s="132">
        <f>H16+M16</f>
        <v>2249.88</v>
      </c>
      <c r="H16" s="132">
        <f>I16+J16</f>
        <v>2166.11</v>
      </c>
      <c r="I16" s="132">
        <v>918.1</v>
      </c>
      <c r="J16" s="132">
        <v>1248.01</v>
      </c>
      <c r="K16" s="179"/>
      <c r="L16" s="170"/>
      <c r="M16" s="168">
        <f>N16</f>
        <v>83.77</v>
      </c>
      <c r="N16" s="168">
        <v>83.77</v>
      </c>
      <c r="O16" s="168"/>
      <c r="P16" s="168"/>
      <c r="Q16" s="168"/>
      <c r="R16" s="134"/>
      <c r="S16" s="168"/>
      <c r="T16" s="168">
        <v>60.88</v>
      </c>
      <c r="U16" s="168"/>
      <c r="V16" s="168"/>
      <c r="W16" s="169">
        <f>SUM(X16:AC16)</f>
        <v>471.65999999999997</v>
      </c>
      <c r="X16" s="168">
        <v>99.4</v>
      </c>
      <c r="Y16" s="170">
        <v>42.73</v>
      </c>
      <c r="Z16" s="170"/>
      <c r="AA16" s="170">
        <v>138.67</v>
      </c>
      <c r="AB16" s="170">
        <v>190.86</v>
      </c>
      <c r="AC16" s="170"/>
      <c r="AD16" s="170"/>
      <c r="AE16" s="170"/>
      <c r="AF16" s="133"/>
      <c r="AG16" s="133"/>
      <c r="AH16" s="133"/>
      <c r="AI16" s="133"/>
      <c r="AJ16" s="133"/>
      <c r="AK16" s="133"/>
      <c r="AL16" s="133"/>
      <c r="AM16" s="133"/>
      <c r="AN16" s="133"/>
      <c r="AO16" s="133"/>
      <c r="AP16" s="133"/>
      <c r="AQ16" s="133">
        <v>1.07</v>
      </c>
    </row>
    <row r="17" spans="1:43" s="135" customFormat="1" ht="18.75" customHeight="1">
      <c r="A17" s="130" t="s">
        <v>216</v>
      </c>
      <c r="B17" s="130" t="s">
        <v>208</v>
      </c>
      <c r="C17" s="130" t="s">
        <v>217</v>
      </c>
      <c r="D17" s="131" t="s">
        <v>160</v>
      </c>
      <c r="E17" s="178" t="s">
        <v>275</v>
      </c>
      <c r="F17" s="132"/>
      <c r="G17" s="132"/>
      <c r="H17" s="132"/>
      <c r="I17" s="132"/>
      <c r="J17" s="179"/>
      <c r="K17" s="179"/>
      <c r="L17" s="170"/>
      <c r="M17" s="168"/>
      <c r="N17" s="168"/>
      <c r="O17" s="168"/>
      <c r="P17" s="168"/>
      <c r="Q17" s="168"/>
      <c r="R17" s="134"/>
      <c r="S17" s="168"/>
      <c r="T17" s="168"/>
      <c r="U17" s="168"/>
      <c r="V17" s="168"/>
      <c r="W17" s="168"/>
      <c r="X17" s="168"/>
      <c r="Y17" s="170"/>
      <c r="Z17" s="170"/>
      <c r="AA17" s="170"/>
      <c r="AB17" s="170"/>
      <c r="AC17" s="170"/>
      <c r="AD17" s="170">
        <f>AE17+AI17</f>
        <v>21.94</v>
      </c>
      <c r="AE17" s="170">
        <f>SUM(AF17:AH17)</f>
        <v>19.87</v>
      </c>
      <c r="AF17" s="133">
        <v>19.87</v>
      </c>
      <c r="AG17" s="133"/>
      <c r="AH17" s="133"/>
      <c r="AI17" s="133">
        <f>SUM(AJ17:AO17)</f>
        <v>2.07</v>
      </c>
      <c r="AJ17" s="133"/>
      <c r="AK17" s="133"/>
      <c r="AL17" s="133">
        <v>0.92</v>
      </c>
      <c r="AM17" s="133">
        <v>1.15</v>
      </c>
      <c r="AN17" s="133"/>
      <c r="AO17" s="133"/>
      <c r="AP17" s="133">
        <v>23.36</v>
      </c>
      <c r="AQ17" s="133"/>
    </row>
    <row r="18" spans="1:43" s="135" customFormat="1" ht="18.75" customHeight="1">
      <c r="A18" s="130"/>
      <c r="B18" s="130"/>
      <c r="C18" s="130" t="s">
        <v>159</v>
      </c>
      <c r="D18" s="131" t="s">
        <v>276</v>
      </c>
      <c r="E18" s="178" t="s">
        <v>277</v>
      </c>
      <c r="F18" s="132"/>
      <c r="G18" s="132"/>
      <c r="H18" s="132"/>
      <c r="I18" s="132"/>
      <c r="J18" s="179"/>
      <c r="K18" s="179"/>
      <c r="L18" s="170"/>
      <c r="M18" s="168"/>
      <c r="N18" s="168"/>
      <c r="O18" s="168"/>
      <c r="P18" s="168"/>
      <c r="Q18" s="168"/>
      <c r="R18" s="134"/>
      <c r="S18" s="168"/>
      <c r="T18" s="168"/>
      <c r="U18" s="168"/>
      <c r="V18" s="168"/>
      <c r="W18" s="168"/>
      <c r="X18" s="168"/>
      <c r="Y18" s="170"/>
      <c r="Z18" s="170"/>
      <c r="AA18" s="170"/>
      <c r="AB18" s="170"/>
      <c r="AC18" s="170"/>
      <c r="AD18" s="170"/>
      <c r="AE18" s="170"/>
      <c r="AF18" s="133"/>
      <c r="AG18" s="133"/>
      <c r="AH18" s="133"/>
      <c r="AI18" s="133"/>
      <c r="AJ18" s="133"/>
      <c r="AK18" s="133">
        <v>0.58</v>
      </c>
      <c r="AL18" s="133"/>
      <c r="AM18" s="133"/>
      <c r="AN18" s="133"/>
      <c r="AO18" s="133"/>
      <c r="AP18" s="133"/>
      <c r="AQ18" s="133"/>
    </row>
    <row r="19" spans="1:43" s="135" customFormat="1" ht="18.75" customHeight="1">
      <c r="A19" s="130"/>
      <c r="B19" s="130" t="s">
        <v>154</v>
      </c>
      <c r="C19" s="130" t="s">
        <v>154</v>
      </c>
      <c r="D19" s="136" t="s">
        <v>209</v>
      </c>
      <c r="E19" s="178" t="s">
        <v>278</v>
      </c>
      <c r="F19" s="132"/>
      <c r="G19" s="132"/>
      <c r="H19" s="132"/>
      <c r="I19" s="132"/>
      <c r="J19" s="179"/>
      <c r="K19" s="179"/>
      <c r="L19" s="170"/>
      <c r="M19" s="168"/>
      <c r="N19" s="168"/>
      <c r="O19" s="168"/>
      <c r="P19" s="168">
        <v>442.59</v>
      </c>
      <c r="Q19" s="168"/>
      <c r="R19" s="134"/>
      <c r="S19" s="168"/>
      <c r="T19" s="168"/>
      <c r="U19" s="168"/>
      <c r="V19" s="168"/>
      <c r="W19" s="168"/>
      <c r="X19" s="168"/>
      <c r="Y19" s="170"/>
      <c r="Z19" s="170"/>
      <c r="AA19" s="170"/>
      <c r="AB19" s="170"/>
      <c r="AC19" s="170"/>
      <c r="AD19" s="170"/>
      <c r="AE19" s="170"/>
      <c r="AF19" s="133"/>
      <c r="AG19" s="133"/>
      <c r="AH19" s="133"/>
      <c r="AI19" s="133"/>
      <c r="AJ19" s="133"/>
      <c r="AK19" s="133"/>
      <c r="AL19" s="133"/>
      <c r="AM19" s="133"/>
      <c r="AN19" s="133"/>
      <c r="AO19" s="133"/>
      <c r="AP19" s="133"/>
      <c r="AQ19" s="133"/>
    </row>
    <row r="20" spans="1:43" s="135" customFormat="1" ht="18.75" customHeight="1">
      <c r="A20" s="130"/>
      <c r="B20" s="130" t="s">
        <v>227</v>
      </c>
      <c r="C20" s="130" t="s">
        <v>150</v>
      </c>
      <c r="D20" s="136" t="s">
        <v>228</v>
      </c>
      <c r="E20" s="178" t="s">
        <v>279</v>
      </c>
      <c r="F20" s="132"/>
      <c r="G20" s="132"/>
      <c r="H20" s="132"/>
      <c r="I20" s="132"/>
      <c r="J20" s="179"/>
      <c r="K20" s="179"/>
      <c r="L20" s="170"/>
      <c r="M20" s="168"/>
      <c r="N20" s="168"/>
      <c r="O20" s="168"/>
      <c r="P20" s="168"/>
      <c r="Q20" s="168"/>
      <c r="R20" s="134"/>
      <c r="S20" s="168"/>
      <c r="T20" s="168"/>
      <c r="U20" s="168"/>
      <c r="V20" s="168"/>
      <c r="W20" s="168"/>
      <c r="X20" s="168"/>
      <c r="Y20" s="170"/>
      <c r="Z20" s="170"/>
      <c r="AA20" s="170"/>
      <c r="AB20" s="170"/>
      <c r="AC20" s="170"/>
      <c r="AD20" s="170"/>
      <c r="AE20" s="170"/>
      <c r="AF20" s="133"/>
      <c r="AG20" s="133"/>
      <c r="AH20" s="133"/>
      <c r="AI20" s="133"/>
      <c r="AJ20" s="133"/>
      <c r="AK20" s="133"/>
      <c r="AL20" s="133"/>
      <c r="AM20" s="133"/>
      <c r="AN20" s="133"/>
      <c r="AO20" s="133">
        <v>32.49</v>
      </c>
      <c r="AP20" s="133"/>
      <c r="AQ20" s="133"/>
    </row>
    <row r="21" spans="1:43" s="135" customFormat="1" ht="18.75" customHeight="1">
      <c r="A21" s="130" t="s">
        <v>156</v>
      </c>
      <c r="B21" s="130" t="s">
        <v>157</v>
      </c>
      <c r="C21" s="130" t="s">
        <v>155</v>
      </c>
      <c r="D21" s="131" t="s">
        <v>161</v>
      </c>
      <c r="E21" s="178" t="s">
        <v>280</v>
      </c>
      <c r="F21" s="132"/>
      <c r="G21" s="132"/>
      <c r="H21" s="132"/>
      <c r="I21" s="132"/>
      <c r="J21" s="179"/>
      <c r="K21" s="179"/>
      <c r="L21" s="170"/>
      <c r="M21" s="168"/>
      <c r="N21" s="168"/>
      <c r="O21" s="168"/>
      <c r="P21" s="168"/>
      <c r="Q21" s="168">
        <v>243.43</v>
      </c>
      <c r="R21" s="134"/>
      <c r="S21" s="168"/>
      <c r="T21" s="168"/>
      <c r="U21" s="168"/>
      <c r="V21" s="168"/>
      <c r="W21" s="168"/>
      <c r="X21" s="168"/>
      <c r="Y21" s="170"/>
      <c r="Z21" s="170"/>
      <c r="AA21" s="170"/>
      <c r="AB21" s="170"/>
      <c r="AC21" s="170"/>
      <c r="AD21" s="170"/>
      <c r="AE21" s="170"/>
      <c r="AF21" s="133"/>
      <c r="AG21" s="133"/>
      <c r="AH21" s="133"/>
      <c r="AI21" s="133"/>
      <c r="AJ21" s="133"/>
      <c r="AK21" s="133"/>
      <c r="AL21" s="133"/>
      <c r="AM21" s="133"/>
      <c r="AN21" s="133"/>
      <c r="AO21" s="133"/>
      <c r="AP21" s="133"/>
      <c r="AQ21" s="133"/>
    </row>
    <row r="22" spans="1:43" s="135" customFormat="1" ht="18.75" customHeight="1">
      <c r="A22" s="130" t="s">
        <v>158</v>
      </c>
      <c r="B22" s="130" t="s">
        <v>159</v>
      </c>
      <c r="C22" s="130" t="s">
        <v>155</v>
      </c>
      <c r="D22" s="131" t="s">
        <v>162</v>
      </c>
      <c r="E22" s="178" t="s">
        <v>281</v>
      </c>
      <c r="F22" s="132"/>
      <c r="G22" s="132"/>
      <c r="H22" s="132"/>
      <c r="I22" s="132"/>
      <c r="J22" s="179"/>
      <c r="K22" s="179"/>
      <c r="L22" s="170"/>
      <c r="M22" s="168"/>
      <c r="N22" s="168"/>
      <c r="O22" s="168"/>
      <c r="P22" s="168"/>
      <c r="Q22" s="168"/>
      <c r="R22" s="134"/>
      <c r="S22" s="168"/>
      <c r="T22" s="168"/>
      <c r="U22" s="168">
        <v>265.55</v>
      </c>
      <c r="V22" s="168"/>
      <c r="W22" s="168"/>
      <c r="X22" s="168"/>
      <c r="Y22" s="170"/>
      <c r="Z22" s="170"/>
      <c r="AA22" s="170"/>
      <c r="AB22" s="170"/>
      <c r="AC22" s="170"/>
      <c r="AD22" s="170"/>
      <c r="AE22" s="170"/>
      <c r="AF22" s="133"/>
      <c r="AG22" s="133"/>
      <c r="AH22" s="133"/>
      <c r="AI22" s="133"/>
      <c r="AJ22" s="133"/>
      <c r="AK22" s="133"/>
      <c r="AL22" s="133"/>
      <c r="AM22" s="133"/>
      <c r="AN22" s="133"/>
      <c r="AO22" s="133"/>
      <c r="AP22" s="133"/>
      <c r="AQ22" s="133"/>
    </row>
    <row r="23" spans="1:43" s="129" customFormat="1" ht="18.75" customHeight="1">
      <c r="A23" s="137"/>
      <c r="B23" s="137"/>
      <c r="C23" s="137"/>
      <c r="D23" s="125" t="s">
        <v>166</v>
      </c>
      <c r="E23" s="174" t="s">
        <v>289</v>
      </c>
      <c r="F23" s="180"/>
      <c r="G23" s="175"/>
      <c r="H23" s="176"/>
      <c r="I23" s="176"/>
      <c r="J23" s="176"/>
      <c r="K23" s="176"/>
      <c r="L23" s="176"/>
      <c r="M23" s="177"/>
      <c r="N23" s="177"/>
      <c r="O23" s="177"/>
      <c r="P23" s="177"/>
      <c r="Q23" s="166"/>
      <c r="R23" s="126"/>
      <c r="S23" s="166"/>
      <c r="T23" s="166"/>
      <c r="U23" s="166"/>
      <c r="V23" s="166"/>
      <c r="W23" s="166"/>
      <c r="X23" s="166"/>
      <c r="Y23" s="166"/>
      <c r="Z23" s="166"/>
      <c r="AA23" s="166"/>
      <c r="AB23" s="166"/>
      <c r="AC23" s="166"/>
      <c r="AD23" s="167"/>
      <c r="AE23" s="167"/>
      <c r="AF23" s="127"/>
      <c r="AG23" s="127"/>
      <c r="AH23" s="127"/>
      <c r="AI23" s="127"/>
      <c r="AJ23" s="127"/>
      <c r="AK23" s="127"/>
      <c r="AL23" s="127"/>
      <c r="AM23" s="127"/>
      <c r="AN23" s="127"/>
      <c r="AO23" s="128"/>
      <c r="AP23" s="115"/>
      <c r="AQ23" s="126"/>
    </row>
    <row r="24" spans="1:43" s="135" customFormat="1" ht="18.75" customHeight="1">
      <c r="A24" s="130" t="s">
        <v>149</v>
      </c>
      <c r="B24" s="130" t="s">
        <v>150</v>
      </c>
      <c r="C24" s="130" t="s">
        <v>151</v>
      </c>
      <c r="D24" s="131" t="s">
        <v>152</v>
      </c>
      <c r="E24" s="178" t="s">
        <v>283</v>
      </c>
      <c r="F24" s="132">
        <f>G24+T24</f>
        <v>2917.26</v>
      </c>
      <c r="G24" s="132">
        <f>H24+M24</f>
        <v>2841.05</v>
      </c>
      <c r="H24" s="132">
        <f>SUM(I24:L24)</f>
        <v>2735.98</v>
      </c>
      <c r="I24" s="132">
        <v>1161.63</v>
      </c>
      <c r="J24" s="132">
        <v>1535.73</v>
      </c>
      <c r="K24" s="132"/>
      <c r="L24" s="170">
        <f>37.59+1.03</f>
        <v>38.620000000000005</v>
      </c>
      <c r="M24" s="168">
        <f>N24</f>
        <v>105.07</v>
      </c>
      <c r="N24" s="168">
        <v>105.07</v>
      </c>
      <c r="O24" s="168"/>
      <c r="P24" s="168"/>
      <c r="Q24" s="168"/>
      <c r="R24" s="134"/>
      <c r="S24" s="168"/>
      <c r="T24" s="168">
        <v>76.21</v>
      </c>
      <c r="U24" s="168"/>
      <c r="V24" s="168"/>
      <c r="W24" s="168">
        <f>SUM(X24:AB24)</f>
        <v>654.38</v>
      </c>
      <c r="X24" s="168">
        <v>370.29</v>
      </c>
      <c r="Y24" s="170">
        <v>45.71</v>
      </c>
      <c r="Z24" s="170"/>
      <c r="AA24" s="170"/>
      <c r="AB24" s="170">
        <v>238.38</v>
      </c>
      <c r="AC24" s="170"/>
      <c r="AD24" s="170">
        <f>AQ24</f>
        <v>0.29</v>
      </c>
      <c r="AE24" s="170"/>
      <c r="AF24" s="133"/>
      <c r="AG24" s="133"/>
      <c r="AH24" s="133"/>
      <c r="AI24" s="133"/>
      <c r="AJ24" s="133"/>
      <c r="AK24" s="133"/>
      <c r="AL24" s="133"/>
      <c r="AM24" s="133"/>
      <c r="AN24" s="133"/>
      <c r="AO24" s="133"/>
      <c r="AP24" s="133"/>
      <c r="AQ24" s="133">
        <v>0.29</v>
      </c>
    </row>
    <row r="25" spans="1:43" s="135" customFormat="1" ht="18.75" customHeight="1">
      <c r="A25" s="130" t="s">
        <v>153</v>
      </c>
      <c r="B25" s="130" t="s">
        <v>154</v>
      </c>
      <c r="C25" s="130" t="s">
        <v>155</v>
      </c>
      <c r="D25" s="131" t="s">
        <v>160</v>
      </c>
      <c r="E25" s="178" t="s">
        <v>284</v>
      </c>
      <c r="F25" s="179"/>
      <c r="G25" s="132"/>
      <c r="H25" s="132"/>
      <c r="I25" s="132"/>
      <c r="J25" s="179"/>
      <c r="K25" s="179"/>
      <c r="L25" s="170"/>
      <c r="M25" s="168"/>
      <c r="N25" s="168"/>
      <c r="O25" s="168"/>
      <c r="P25" s="168"/>
      <c r="Q25" s="168"/>
      <c r="R25" s="134"/>
      <c r="S25" s="168"/>
      <c r="T25" s="168"/>
      <c r="U25" s="168"/>
      <c r="V25" s="168"/>
      <c r="W25" s="168"/>
      <c r="X25" s="168"/>
      <c r="Y25" s="170"/>
      <c r="Z25" s="170"/>
      <c r="AA25" s="170"/>
      <c r="AB25" s="170"/>
      <c r="AC25" s="170"/>
      <c r="AD25" s="170">
        <f>AI25</f>
        <v>48.44</v>
      </c>
      <c r="AE25" s="170"/>
      <c r="AF25" s="133"/>
      <c r="AG25" s="133"/>
      <c r="AH25" s="133"/>
      <c r="AI25" s="133">
        <f>AP25</f>
        <v>48.44</v>
      </c>
      <c r="AJ25" s="133"/>
      <c r="AK25" s="133"/>
      <c r="AL25" s="133"/>
      <c r="AM25" s="133"/>
      <c r="AN25" s="133"/>
      <c r="AO25" s="133"/>
      <c r="AP25" s="133">
        <v>48.44</v>
      </c>
      <c r="AQ25" s="133"/>
    </row>
    <row r="26" spans="1:43" s="135" customFormat="1" ht="18.75" customHeight="1">
      <c r="A26" s="130" t="s">
        <v>153</v>
      </c>
      <c r="B26" s="130" t="s">
        <v>154</v>
      </c>
      <c r="C26" s="130" t="s">
        <v>154</v>
      </c>
      <c r="D26" s="131" t="s">
        <v>225</v>
      </c>
      <c r="E26" s="178" t="s">
        <v>285</v>
      </c>
      <c r="F26" s="179"/>
      <c r="G26" s="132"/>
      <c r="H26" s="132"/>
      <c r="I26" s="132"/>
      <c r="J26" s="179"/>
      <c r="K26" s="179"/>
      <c r="L26" s="170"/>
      <c r="M26" s="168"/>
      <c r="N26" s="168"/>
      <c r="O26" s="168"/>
      <c r="P26" s="168">
        <v>558.83</v>
      </c>
      <c r="Q26" s="168"/>
      <c r="R26" s="134"/>
      <c r="S26" s="168"/>
      <c r="T26" s="168"/>
      <c r="U26" s="168"/>
      <c r="V26" s="168"/>
      <c r="W26" s="168"/>
      <c r="X26" s="168"/>
      <c r="Y26" s="170"/>
      <c r="Z26" s="170"/>
      <c r="AA26" s="170"/>
      <c r="AB26" s="170"/>
      <c r="AC26" s="170"/>
      <c r="AD26" s="170"/>
      <c r="AE26" s="170"/>
      <c r="AF26" s="133"/>
      <c r="AG26" s="133"/>
      <c r="AH26" s="133"/>
      <c r="AI26" s="133"/>
      <c r="AJ26" s="133"/>
      <c r="AK26" s="133"/>
      <c r="AL26" s="133"/>
      <c r="AM26" s="133"/>
      <c r="AN26" s="133"/>
      <c r="AO26" s="133"/>
      <c r="AP26" s="133"/>
      <c r="AQ26" s="133"/>
    </row>
    <row r="27" spans="1:43" s="135" customFormat="1" ht="18.75" customHeight="1">
      <c r="A27" s="130"/>
      <c r="B27" s="130" t="s">
        <v>227</v>
      </c>
      <c r="C27" s="130" t="s">
        <v>150</v>
      </c>
      <c r="D27" s="136" t="s">
        <v>228</v>
      </c>
      <c r="E27" s="178" t="s">
        <v>286</v>
      </c>
      <c r="F27" s="132"/>
      <c r="G27" s="132"/>
      <c r="H27" s="132"/>
      <c r="I27" s="132"/>
      <c r="J27" s="179"/>
      <c r="K27" s="179"/>
      <c r="L27" s="170"/>
      <c r="M27" s="168"/>
      <c r="N27" s="168"/>
      <c r="O27" s="168"/>
      <c r="P27" s="168"/>
      <c r="Q27" s="168"/>
      <c r="R27" s="134"/>
      <c r="S27" s="168"/>
      <c r="T27" s="168"/>
      <c r="U27" s="168"/>
      <c r="V27" s="168"/>
      <c r="W27" s="168"/>
      <c r="X27" s="168"/>
      <c r="Y27" s="170"/>
      <c r="Z27" s="170"/>
      <c r="AA27" s="170"/>
      <c r="AB27" s="170"/>
      <c r="AC27" s="170"/>
      <c r="AD27" s="170">
        <f>AI27</f>
        <v>25.79</v>
      </c>
      <c r="AE27" s="170"/>
      <c r="AF27" s="133"/>
      <c r="AG27" s="133"/>
      <c r="AH27" s="133"/>
      <c r="AI27" s="133">
        <f>AO27</f>
        <v>25.79</v>
      </c>
      <c r="AJ27" s="133"/>
      <c r="AK27" s="133"/>
      <c r="AL27" s="133"/>
      <c r="AM27" s="133"/>
      <c r="AN27" s="133"/>
      <c r="AO27" s="133">
        <v>25.79</v>
      </c>
      <c r="AP27" s="133"/>
      <c r="AQ27" s="133"/>
    </row>
    <row r="28" spans="1:43" s="135" customFormat="1" ht="18.75" customHeight="1">
      <c r="A28" s="130" t="s">
        <v>156</v>
      </c>
      <c r="B28" s="130" t="s">
        <v>157</v>
      </c>
      <c r="C28" s="130" t="s">
        <v>155</v>
      </c>
      <c r="D28" s="131" t="s">
        <v>161</v>
      </c>
      <c r="E28" s="178" t="s">
        <v>287</v>
      </c>
      <c r="F28" s="179"/>
      <c r="G28" s="132"/>
      <c r="H28" s="132"/>
      <c r="I28" s="132"/>
      <c r="J28" s="179"/>
      <c r="K28" s="179"/>
      <c r="L28" s="170"/>
      <c r="M28" s="168"/>
      <c r="N28" s="168"/>
      <c r="O28" s="168"/>
      <c r="P28" s="168"/>
      <c r="Q28" s="168">
        <v>307.36</v>
      </c>
      <c r="R28" s="134"/>
      <c r="S28" s="168"/>
      <c r="T28" s="168"/>
      <c r="U28" s="168"/>
      <c r="V28" s="168"/>
      <c r="W28" s="168"/>
      <c r="X28" s="168"/>
      <c r="Y28" s="170"/>
      <c r="Z28" s="170"/>
      <c r="AA28" s="170"/>
      <c r="AB28" s="170"/>
      <c r="AC28" s="170"/>
      <c r="AD28" s="170"/>
      <c r="AE28" s="170"/>
      <c r="AF28" s="133"/>
      <c r="AG28" s="133"/>
      <c r="AH28" s="133"/>
      <c r="AI28" s="133"/>
      <c r="AJ28" s="133"/>
      <c r="AK28" s="133"/>
      <c r="AL28" s="133"/>
      <c r="AM28" s="133"/>
      <c r="AN28" s="133"/>
      <c r="AO28" s="133"/>
      <c r="AP28" s="133"/>
      <c r="AQ28" s="133"/>
    </row>
    <row r="29" spans="1:43" s="135" customFormat="1" ht="18.75" customHeight="1">
      <c r="A29" s="130" t="s">
        <v>158</v>
      </c>
      <c r="B29" s="130" t="s">
        <v>159</v>
      </c>
      <c r="C29" s="130" t="s">
        <v>155</v>
      </c>
      <c r="D29" s="131" t="s">
        <v>162</v>
      </c>
      <c r="E29" s="178" t="s">
        <v>288</v>
      </c>
      <c r="F29" s="179"/>
      <c r="G29" s="132"/>
      <c r="H29" s="132"/>
      <c r="I29" s="132"/>
      <c r="J29" s="179"/>
      <c r="K29" s="179"/>
      <c r="L29" s="170"/>
      <c r="M29" s="168"/>
      <c r="N29" s="168"/>
      <c r="O29" s="168"/>
      <c r="P29" s="168"/>
      <c r="Q29" s="168"/>
      <c r="R29" s="134"/>
      <c r="S29" s="168"/>
      <c r="T29" s="168"/>
      <c r="U29" s="168">
        <v>335.3</v>
      </c>
      <c r="V29" s="168"/>
      <c r="W29" s="168"/>
      <c r="X29" s="168"/>
      <c r="Y29" s="170"/>
      <c r="Z29" s="170"/>
      <c r="AA29" s="170"/>
      <c r="AB29" s="170"/>
      <c r="AC29" s="170"/>
      <c r="AD29" s="170"/>
      <c r="AE29" s="170"/>
      <c r="AF29" s="133"/>
      <c r="AG29" s="133"/>
      <c r="AH29" s="133"/>
      <c r="AI29" s="133"/>
      <c r="AJ29" s="133"/>
      <c r="AK29" s="133"/>
      <c r="AL29" s="133"/>
      <c r="AM29" s="133"/>
      <c r="AN29" s="133"/>
      <c r="AO29" s="133"/>
      <c r="AP29" s="133"/>
      <c r="AQ29" s="133"/>
    </row>
    <row r="30" spans="1:43" s="135" customFormat="1" ht="18" customHeight="1">
      <c r="A30" s="130"/>
      <c r="B30" s="130"/>
      <c r="C30" s="130"/>
      <c r="D30" s="138" t="s">
        <v>164</v>
      </c>
      <c r="E30" s="181" t="s">
        <v>305</v>
      </c>
      <c r="F30" s="179"/>
      <c r="G30" s="132"/>
      <c r="H30" s="132"/>
      <c r="I30" s="132"/>
      <c r="J30" s="179"/>
      <c r="K30" s="179"/>
      <c r="L30" s="170"/>
      <c r="M30" s="168"/>
      <c r="N30" s="168"/>
      <c r="O30" s="168"/>
      <c r="P30" s="168"/>
      <c r="Q30" s="168"/>
      <c r="R30" s="134"/>
      <c r="S30" s="168"/>
      <c r="T30" s="168"/>
      <c r="U30" s="168"/>
      <c r="V30" s="168"/>
      <c r="W30" s="168"/>
      <c r="X30" s="168"/>
      <c r="Y30" s="170"/>
      <c r="Z30" s="170"/>
      <c r="AA30" s="170"/>
      <c r="AB30" s="170"/>
      <c r="AC30" s="170"/>
      <c r="AD30" s="170"/>
      <c r="AE30" s="170"/>
      <c r="AF30" s="133"/>
      <c r="AG30" s="133"/>
      <c r="AH30" s="133"/>
      <c r="AI30" s="133"/>
      <c r="AJ30" s="133"/>
      <c r="AK30" s="133"/>
      <c r="AL30" s="133"/>
      <c r="AM30" s="133"/>
      <c r="AN30" s="133"/>
      <c r="AO30" s="133"/>
      <c r="AP30" s="133"/>
      <c r="AQ30" s="133"/>
    </row>
    <row r="31" spans="1:43" s="135" customFormat="1" ht="18" customHeight="1">
      <c r="A31" s="130" t="s">
        <v>167</v>
      </c>
      <c r="B31" s="130" t="s">
        <v>159</v>
      </c>
      <c r="C31" s="130" t="s">
        <v>155</v>
      </c>
      <c r="D31" s="131" t="s">
        <v>168</v>
      </c>
      <c r="E31" s="202">
        <v>905.83</v>
      </c>
      <c r="F31" s="132">
        <v>767.14</v>
      </c>
      <c r="G31" s="132">
        <v>748.15</v>
      </c>
      <c r="H31" s="132">
        <v>721.33</v>
      </c>
      <c r="I31" s="132">
        <v>321.78</v>
      </c>
      <c r="J31" s="132">
        <v>388.11</v>
      </c>
      <c r="K31" s="179">
        <v>10.56</v>
      </c>
      <c r="L31" s="170">
        <v>0.88</v>
      </c>
      <c r="M31" s="203">
        <v>26.82</v>
      </c>
      <c r="N31" s="203">
        <v>26.82</v>
      </c>
      <c r="O31" s="168"/>
      <c r="P31" s="168"/>
      <c r="Q31" s="170"/>
      <c r="R31" s="134"/>
      <c r="S31" s="168"/>
      <c r="T31" s="168">
        <v>18.99</v>
      </c>
      <c r="U31" s="168"/>
      <c r="V31" s="168"/>
      <c r="W31" s="168">
        <v>138.16</v>
      </c>
      <c r="X31" s="168">
        <v>37.84</v>
      </c>
      <c r="Y31" s="170">
        <v>15.26</v>
      </c>
      <c r="Z31" s="170"/>
      <c r="AA31" s="170">
        <v>22.8</v>
      </c>
      <c r="AB31" s="170">
        <v>62.26</v>
      </c>
      <c r="AC31" s="170"/>
      <c r="AD31" s="170">
        <v>0.53</v>
      </c>
      <c r="AE31" s="170"/>
      <c r="AF31" s="133"/>
      <c r="AG31" s="133"/>
      <c r="AH31" s="133"/>
      <c r="AI31" s="133">
        <f>AQ31</f>
        <v>0.53</v>
      </c>
      <c r="AJ31" s="133"/>
      <c r="AK31" s="133"/>
      <c r="AL31" s="133"/>
      <c r="AM31" s="133"/>
      <c r="AN31" s="133"/>
      <c r="AO31" s="133"/>
      <c r="AP31" s="133"/>
      <c r="AQ31" s="133">
        <v>0.53</v>
      </c>
    </row>
    <row r="32" spans="1:43" s="135" customFormat="1" ht="18" customHeight="1">
      <c r="A32" s="130"/>
      <c r="B32" s="130"/>
      <c r="C32" s="130" t="s">
        <v>250</v>
      </c>
      <c r="D32" s="131" t="s">
        <v>249</v>
      </c>
      <c r="E32" s="202">
        <v>346.91</v>
      </c>
      <c r="F32" s="132">
        <v>346.91</v>
      </c>
      <c r="G32" s="132">
        <v>300.61</v>
      </c>
      <c r="H32" s="132">
        <v>287.58</v>
      </c>
      <c r="I32" s="132">
        <v>156.36</v>
      </c>
      <c r="J32" s="132">
        <v>124.48</v>
      </c>
      <c r="K32" s="179">
        <v>6.14</v>
      </c>
      <c r="L32" s="170">
        <v>0.6</v>
      </c>
      <c r="M32" s="203">
        <v>13.03</v>
      </c>
      <c r="N32" s="203">
        <v>13.03</v>
      </c>
      <c r="O32" s="168"/>
      <c r="P32" s="168"/>
      <c r="Q32" s="170"/>
      <c r="R32" s="134"/>
      <c r="S32" s="168"/>
      <c r="T32" s="168">
        <v>13.59</v>
      </c>
      <c r="U32" s="168"/>
      <c r="V32" s="168"/>
      <c r="W32" s="168">
        <v>32.63</v>
      </c>
      <c r="X32" s="168">
        <v>26.24</v>
      </c>
      <c r="Y32" s="170">
        <v>6.39</v>
      </c>
      <c r="Z32" s="170"/>
      <c r="AA32" s="170"/>
      <c r="AB32" s="170"/>
      <c r="AC32" s="170"/>
      <c r="AD32" s="170">
        <v>0.08</v>
      </c>
      <c r="AE32" s="170"/>
      <c r="AF32" s="133"/>
      <c r="AG32" s="133"/>
      <c r="AH32" s="133"/>
      <c r="AI32" s="133">
        <f>AQ32</f>
        <v>0.08</v>
      </c>
      <c r="AJ32" s="133"/>
      <c r="AK32" s="133"/>
      <c r="AL32" s="133"/>
      <c r="AM32" s="133"/>
      <c r="AN32" s="133"/>
      <c r="AO32" s="133"/>
      <c r="AP32" s="133"/>
      <c r="AQ32" s="133">
        <v>0.08</v>
      </c>
    </row>
    <row r="33" spans="1:43" s="135" customFormat="1" ht="18" customHeight="1">
      <c r="A33" s="130" t="s">
        <v>153</v>
      </c>
      <c r="B33" s="130" t="s">
        <v>154</v>
      </c>
      <c r="C33" s="130" t="s">
        <v>155</v>
      </c>
      <c r="D33" s="131" t="s">
        <v>169</v>
      </c>
      <c r="E33" s="204">
        <v>12.55</v>
      </c>
      <c r="F33" s="179"/>
      <c r="G33" s="179"/>
      <c r="H33" s="179"/>
      <c r="I33" s="179"/>
      <c r="J33" s="179"/>
      <c r="K33" s="179"/>
      <c r="L33" s="170"/>
      <c r="M33" s="168"/>
      <c r="N33" s="168"/>
      <c r="O33" s="168"/>
      <c r="P33" s="168"/>
      <c r="Q33" s="168"/>
      <c r="R33" s="134"/>
      <c r="S33" s="168"/>
      <c r="T33" s="168"/>
      <c r="U33" s="168"/>
      <c r="V33" s="168"/>
      <c r="W33" s="168"/>
      <c r="X33" s="168"/>
      <c r="Y33" s="170"/>
      <c r="Z33" s="170"/>
      <c r="AA33" s="170"/>
      <c r="AB33" s="170"/>
      <c r="AC33" s="170"/>
      <c r="AD33" s="170">
        <v>12.55</v>
      </c>
      <c r="AE33" s="170"/>
      <c r="AF33" s="133"/>
      <c r="AG33" s="133"/>
      <c r="AH33" s="133">
        <v>0.19</v>
      </c>
      <c r="AI33" s="133">
        <f>SUM(AJ33:AO33)</f>
        <v>1.02</v>
      </c>
      <c r="AJ33" s="133"/>
      <c r="AK33" s="133"/>
      <c r="AL33" s="133"/>
      <c r="AM33" s="133"/>
      <c r="AN33" s="133">
        <v>1.02</v>
      </c>
      <c r="AO33" s="205"/>
      <c r="AP33" s="133">
        <v>11.34</v>
      </c>
      <c r="AQ33" s="133"/>
    </row>
    <row r="34" spans="1:43" s="135" customFormat="1" ht="18" customHeight="1">
      <c r="A34" s="130"/>
      <c r="B34" s="130"/>
      <c r="C34" s="130"/>
      <c r="D34" s="136" t="s">
        <v>252</v>
      </c>
      <c r="E34" s="204">
        <v>206.13</v>
      </c>
      <c r="F34" s="179"/>
      <c r="G34" s="179"/>
      <c r="H34" s="179"/>
      <c r="I34" s="179"/>
      <c r="J34" s="179"/>
      <c r="K34" s="179"/>
      <c r="L34" s="170"/>
      <c r="M34" s="168"/>
      <c r="N34" s="168"/>
      <c r="O34" s="168"/>
      <c r="P34" s="168">
        <v>206.13</v>
      </c>
      <c r="Q34" s="168"/>
      <c r="R34" s="134"/>
      <c r="S34" s="168"/>
      <c r="T34" s="168"/>
      <c r="U34" s="168"/>
      <c r="V34" s="168"/>
      <c r="W34" s="168"/>
      <c r="X34" s="168"/>
      <c r="Y34" s="170"/>
      <c r="Z34" s="170"/>
      <c r="AA34" s="170"/>
      <c r="AB34" s="170"/>
      <c r="AC34" s="170"/>
      <c r="AD34" s="170"/>
      <c r="AE34" s="170"/>
      <c r="AF34" s="133"/>
      <c r="AG34" s="133"/>
      <c r="AH34" s="133"/>
      <c r="AI34" s="133"/>
      <c r="AJ34" s="133"/>
      <c r="AK34" s="133"/>
      <c r="AL34" s="133"/>
      <c r="AM34" s="133"/>
      <c r="AN34" s="133"/>
      <c r="AO34" s="205"/>
      <c r="AP34" s="133"/>
      <c r="AQ34" s="133"/>
    </row>
    <row r="35" spans="1:43" s="135" customFormat="1" ht="18" customHeight="1">
      <c r="A35" s="130"/>
      <c r="B35" s="130"/>
      <c r="C35" s="130"/>
      <c r="D35" s="136" t="s">
        <v>253</v>
      </c>
      <c r="E35" s="204">
        <v>6.37</v>
      </c>
      <c r="F35" s="179"/>
      <c r="G35" s="179"/>
      <c r="H35" s="179"/>
      <c r="I35" s="179"/>
      <c r="J35" s="179"/>
      <c r="K35" s="179"/>
      <c r="L35" s="170"/>
      <c r="M35" s="168"/>
      <c r="N35" s="168"/>
      <c r="O35" s="168"/>
      <c r="P35" s="168"/>
      <c r="Q35" s="168"/>
      <c r="R35" s="134"/>
      <c r="S35" s="168"/>
      <c r="T35" s="168"/>
      <c r="U35" s="168"/>
      <c r="V35" s="168"/>
      <c r="W35" s="168"/>
      <c r="X35" s="168"/>
      <c r="Y35" s="170"/>
      <c r="Z35" s="170"/>
      <c r="AA35" s="170"/>
      <c r="AB35" s="170"/>
      <c r="AC35" s="170"/>
      <c r="AD35" s="170">
        <v>6.37</v>
      </c>
      <c r="AE35" s="170"/>
      <c r="AF35" s="133"/>
      <c r="AG35" s="133"/>
      <c r="AH35" s="133"/>
      <c r="AI35" s="205">
        <f>AO35</f>
        <v>6.37</v>
      </c>
      <c r="AJ35" s="133"/>
      <c r="AK35" s="133"/>
      <c r="AL35" s="133"/>
      <c r="AM35" s="133"/>
      <c r="AN35" s="133"/>
      <c r="AO35" s="205">
        <v>6.37</v>
      </c>
      <c r="AP35" s="133"/>
      <c r="AQ35" s="133"/>
    </row>
    <row r="36" spans="1:43" s="135" customFormat="1" ht="18" customHeight="1">
      <c r="A36" s="130" t="s">
        <v>156</v>
      </c>
      <c r="B36" s="130" t="s">
        <v>157</v>
      </c>
      <c r="C36" s="130" t="s">
        <v>155</v>
      </c>
      <c r="D36" s="131" t="s">
        <v>170</v>
      </c>
      <c r="E36" s="206" t="s">
        <v>301</v>
      </c>
      <c r="F36" s="132"/>
      <c r="G36" s="179"/>
      <c r="H36" s="179"/>
      <c r="I36" s="179"/>
      <c r="J36" s="179"/>
      <c r="K36" s="179"/>
      <c r="L36" s="170"/>
      <c r="M36" s="168"/>
      <c r="N36" s="168"/>
      <c r="O36" s="168"/>
      <c r="P36" s="168"/>
      <c r="Q36" s="168">
        <v>81.04</v>
      </c>
      <c r="R36" s="134"/>
      <c r="S36" s="168"/>
      <c r="T36" s="168"/>
      <c r="U36" s="168"/>
      <c r="V36" s="168"/>
      <c r="W36" s="168"/>
      <c r="X36" s="168"/>
      <c r="Y36" s="170"/>
      <c r="Z36" s="170"/>
      <c r="AA36" s="170"/>
      <c r="AB36" s="170"/>
      <c r="AC36" s="170"/>
      <c r="AD36" s="170"/>
      <c r="AE36" s="170"/>
      <c r="AF36" s="133"/>
      <c r="AG36" s="133"/>
      <c r="AH36" s="133"/>
      <c r="AI36" s="133"/>
      <c r="AJ36" s="133"/>
      <c r="AK36" s="133"/>
      <c r="AL36" s="133"/>
      <c r="AM36" s="133"/>
      <c r="AN36" s="133"/>
      <c r="AO36" s="133"/>
      <c r="AP36" s="133"/>
      <c r="AQ36" s="133"/>
    </row>
    <row r="37" spans="1:43" s="135" customFormat="1" ht="18" customHeight="1">
      <c r="A37" s="130"/>
      <c r="B37" s="130"/>
      <c r="C37" s="130" t="s">
        <v>254</v>
      </c>
      <c r="D37" s="131" t="s">
        <v>257</v>
      </c>
      <c r="E37" s="206" t="s">
        <v>302</v>
      </c>
      <c r="F37" s="132"/>
      <c r="G37" s="179"/>
      <c r="H37" s="179"/>
      <c r="I37" s="179"/>
      <c r="J37" s="179"/>
      <c r="K37" s="179"/>
      <c r="L37" s="170"/>
      <c r="M37" s="168"/>
      <c r="N37" s="168"/>
      <c r="O37" s="168"/>
      <c r="P37" s="168"/>
      <c r="Q37" s="168">
        <v>32.33</v>
      </c>
      <c r="R37" s="134"/>
      <c r="S37" s="168"/>
      <c r="T37" s="168"/>
      <c r="U37" s="168"/>
      <c r="V37" s="168"/>
      <c r="W37" s="168"/>
      <c r="X37" s="168"/>
      <c r="Y37" s="170"/>
      <c r="Z37" s="170"/>
      <c r="AA37" s="170"/>
      <c r="AB37" s="170"/>
      <c r="AC37" s="170"/>
      <c r="AD37" s="170"/>
      <c r="AE37" s="170"/>
      <c r="AF37" s="133"/>
      <c r="AG37" s="133"/>
      <c r="AH37" s="133"/>
      <c r="AI37" s="133"/>
      <c r="AJ37" s="133"/>
      <c r="AK37" s="133"/>
      <c r="AL37" s="133"/>
      <c r="AM37" s="133"/>
      <c r="AN37" s="133"/>
      <c r="AO37" s="133"/>
      <c r="AP37" s="133"/>
      <c r="AQ37" s="133"/>
    </row>
    <row r="38" spans="1:43" s="135" customFormat="1" ht="18" customHeight="1">
      <c r="A38" s="130"/>
      <c r="B38" s="130"/>
      <c r="C38" s="130" t="s">
        <v>256</v>
      </c>
      <c r="D38" s="131" t="s">
        <v>255</v>
      </c>
      <c r="E38" s="206" t="s">
        <v>303</v>
      </c>
      <c r="F38" s="132"/>
      <c r="G38" s="179"/>
      <c r="H38" s="179"/>
      <c r="I38" s="179"/>
      <c r="J38" s="179"/>
      <c r="K38" s="179"/>
      <c r="L38" s="170"/>
      <c r="M38" s="168"/>
      <c r="N38" s="168"/>
      <c r="O38" s="168"/>
      <c r="P38" s="168"/>
      <c r="Q38" s="168"/>
      <c r="R38" s="134">
        <v>1.96</v>
      </c>
      <c r="S38" s="168"/>
      <c r="T38" s="168"/>
      <c r="U38" s="168"/>
      <c r="V38" s="168"/>
      <c r="W38" s="168"/>
      <c r="X38" s="168"/>
      <c r="Y38" s="170"/>
      <c r="Z38" s="170"/>
      <c r="AA38" s="170"/>
      <c r="AB38" s="170"/>
      <c r="AC38" s="170"/>
      <c r="AD38" s="170"/>
      <c r="AE38" s="170"/>
      <c r="AF38" s="133"/>
      <c r="AG38" s="133"/>
      <c r="AH38" s="133"/>
      <c r="AI38" s="133"/>
      <c r="AJ38" s="133"/>
      <c r="AK38" s="133"/>
      <c r="AL38" s="133"/>
      <c r="AM38" s="133"/>
      <c r="AN38" s="133"/>
      <c r="AO38" s="133"/>
      <c r="AP38" s="133"/>
      <c r="AQ38" s="133"/>
    </row>
    <row r="39" spans="1:43" s="135" customFormat="1" ht="18" customHeight="1">
      <c r="A39" s="130" t="s">
        <v>158</v>
      </c>
      <c r="B39" s="130" t="s">
        <v>159</v>
      </c>
      <c r="C39" s="130" t="s">
        <v>155</v>
      </c>
      <c r="D39" s="131" t="s">
        <v>171</v>
      </c>
      <c r="E39" s="206" t="s">
        <v>304</v>
      </c>
      <c r="F39" s="179"/>
      <c r="G39" s="179"/>
      <c r="H39" s="179"/>
      <c r="I39" s="179"/>
      <c r="J39" s="179"/>
      <c r="K39" s="179"/>
      <c r="L39" s="170"/>
      <c r="M39" s="168"/>
      <c r="N39" s="168"/>
      <c r="O39" s="168"/>
      <c r="P39" s="168"/>
      <c r="Q39" s="168"/>
      <c r="R39" s="134"/>
      <c r="S39" s="168"/>
      <c r="T39" s="168"/>
      <c r="U39" s="168">
        <v>123.68</v>
      </c>
      <c r="V39" s="168"/>
      <c r="W39" s="168"/>
      <c r="X39" s="168"/>
      <c r="Y39" s="170"/>
      <c r="Z39" s="170"/>
      <c r="AA39" s="170"/>
      <c r="AB39" s="170"/>
      <c r="AC39" s="170"/>
      <c r="AD39" s="170"/>
      <c r="AE39" s="170"/>
      <c r="AF39" s="133"/>
      <c r="AG39" s="133"/>
      <c r="AH39" s="133"/>
      <c r="AI39" s="133"/>
      <c r="AJ39" s="133"/>
      <c r="AK39" s="133"/>
      <c r="AL39" s="133"/>
      <c r="AM39" s="133"/>
      <c r="AN39" s="133"/>
      <c r="AO39" s="133"/>
      <c r="AP39" s="133"/>
      <c r="AQ39" s="133"/>
    </row>
    <row r="40" spans="1:43" s="135" customFormat="1" ht="15" customHeight="1">
      <c r="A40" s="130"/>
      <c r="B40" s="130"/>
      <c r="C40" s="130"/>
      <c r="D40" s="138" t="s">
        <v>176</v>
      </c>
      <c r="E40" s="181" t="s">
        <v>297</v>
      </c>
      <c r="F40" s="179"/>
      <c r="G40" s="132"/>
      <c r="H40" s="132"/>
      <c r="I40" s="132"/>
      <c r="J40" s="179"/>
      <c r="K40" s="179"/>
      <c r="L40" s="170"/>
      <c r="M40" s="168"/>
      <c r="N40" s="168"/>
      <c r="O40" s="168"/>
      <c r="P40" s="168"/>
      <c r="Q40" s="168"/>
      <c r="R40" s="134"/>
      <c r="S40" s="168"/>
      <c r="T40" s="168"/>
      <c r="U40" s="168"/>
      <c r="V40" s="168"/>
      <c r="W40" s="168"/>
      <c r="X40" s="168"/>
      <c r="Y40" s="170"/>
      <c r="Z40" s="170"/>
      <c r="AA40" s="170"/>
      <c r="AB40" s="170"/>
      <c r="AC40" s="170"/>
      <c r="AD40" s="170"/>
      <c r="AE40" s="170"/>
      <c r="AF40" s="133"/>
      <c r="AG40" s="133"/>
      <c r="AH40" s="133"/>
      <c r="AI40" s="133"/>
      <c r="AJ40" s="133"/>
      <c r="AK40" s="133"/>
      <c r="AL40" s="133"/>
      <c r="AM40" s="133"/>
      <c r="AN40" s="133"/>
      <c r="AO40" s="133"/>
      <c r="AP40" s="133"/>
      <c r="AQ40" s="133"/>
    </row>
    <row r="41" spans="1:43" s="135" customFormat="1" ht="15" customHeight="1">
      <c r="A41" s="130" t="s">
        <v>188</v>
      </c>
      <c r="B41" s="130" t="s">
        <v>189</v>
      </c>
      <c r="C41" s="130" t="s">
        <v>155</v>
      </c>
      <c r="D41" s="131" t="s">
        <v>290</v>
      </c>
      <c r="E41" s="182">
        <v>2834.86</v>
      </c>
      <c r="F41" s="183">
        <f>G41+T41</f>
        <v>2629.4300000000003</v>
      </c>
      <c r="G41" s="179">
        <f>H41+M41</f>
        <v>2566.42</v>
      </c>
      <c r="H41" s="179">
        <f>SUM(I41:L41)</f>
        <v>2471.84</v>
      </c>
      <c r="I41" s="179">
        <v>1777.22</v>
      </c>
      <c r="J41" s="179"/>
      <c r="K41" s="179">
        <v>17.6</v>
      </c>
      <c r="L41" s="170">
        <v>677.02</v>
      </c>
      <c r="M41" s="168">
        <f>N41</f>
        <v>94.58</v>
      </c>
      <c r="N41" s="168">
        <v>94.58</v>
      </c>
      <c r="O41" s="168"/>
      <c r="P41" s="168"/>
      <c r="Q41" s="168"/>
      <c r="R41" s="134"/>
      <c r="S41" s="168"/>
      <c r="T41" s="168">
        <v>63.01</v>
      </c>
      <c r="U41" s="168"/>
      <c r="V41" s="168"/>
      <c r="W41" s="168">
        <f>AB41</f>
        <v>204.95</v>
      </c>
      <c r="X41" s="168"/>
      <c r="Y41" s="170"/>
      <c r="Z41" s="170"/>
      <c r="AA41" s="170"/>
      <c r="AB41" s="170">
        <v>204.95</v>
      </c>
      <c r="AC41" s="170"/>
      <c r="AD41" s="170">
        <f>AQ41</f>
        <v>0.48</v>
      </c>
      <c r="AE41" s="170"/>
      <c r="AF41" s="133"/>
      <c r="AG41" s="133"/>
      <c r="AH41" s="133"/>
      <c r="AI41" s="133"/>
      <c r="AJ41" s="133"/>
      <c r="AK41" s="133"/>
      <c r="AL41" s="133"/>
      <c r="AM41" s="133"/>
      <c r="AN41" s="133"/>
      <c r="AO41" s="133"/>
      <c r="AP41" s="133"/>
      <c r="AQ41" s="133">
        <v>0.48</v>
      </c>
    </row>
    <row r="42" spans="1:43" s="135" customFormat="1" ht="15" customHeight="1">
      <c r="A42" s="130" t="s">
        <v>190</v>
      </c>
      <c r="B42" s="130" t="s">
        <v>191</v>
      </c>
      <c r="C42" s="130" t="s">
        <v>192</v>
      </c>
      <c r="D42" s="131" t="s">
        <v>181</v>
      </c>
      <c r="E42" s="178" t="s">
        <v>291</v>
      </c>
      <c r="F42" s="132"/>
      <c r="G42" s="179"/>
      <c r="H42" s="179"/>
      <c r="I42" s="179"/>
      <c r="J42" s="179"/>
      <c r="K42" s="179"/>
      <c r="L42" s="170"/>
      <c r="M42" s="168"/>
      <c r="N42" s="168"/>
      <c r="O42" s="168"/>
      <c r="P42" s="168"/>
      <c r="Q42" s="168"/>
      <c r="R42" s="134"/>
      <c r="S42" s="168"/>
      <c r="T42" s="168"/>
      <c r="U42" s="168"/>
      <c r="V42" s="168"/>
      <c r="W42" s="168"/>
      <c r="X42" s="168"/>
      <c r="Y42" s="170"/>
      <c r="Z42" s="170"/>
      <c r="AA42" s="170"/>
      <c r="AB42" s="170"/>
      <c r="AC42" s="170"/>
      <c r="AD42" s="170">
        <f>AE42+AI42</f>
        <v>12.26</v>
      </c>
      <c r="AE42" s="170">
        <f>AF42</f>
        <v>8.84</v>
      </c>
      <c r="AF42" s="133">
        <v>8.84</v>
      </c>
      <c r="AG42" s="133"/>
      <c r="AH42" s="133"/>
      <c r="AI42" s="133">
        <f>SUM(AJ42:AO42)</f>
        <v>3.42</v>
      </c>
      <c r="AJ42" s="133"/>
      <c r="AK42" s="133">
        <v>3.42</v>
      </c>
      <c r="AL42" s="133"/>
      <c r="AM42" s="133"/>
      <c r="AN42" s="133"/>
      <c r="AO42" s="133"/>
      <c r="AP42" s="133">
        <v>26.52</v>
      </c>
      <c r="AQ42" s="133"/>
    </row>
    <row r="43" spans="1:43" s="135" customFormat="1" ht="15" customHeight="1">
      <c r="A43" s="130"/>
      <c r="B43" s="130" t="s">
        <v>154</v>
      </c>
      <c r="C43" s="130" t="s">
        <v>159</v>
      </c>
      <c r="D43" s="131" t="s">
        <v>276</v>
      </c>
      <c r="E43" s="178" t="s">
        <v>292</v>
      </c>
      <c r="F43" s="132"/>
      <c r="G43" s="179"/>
      <c r="H43" s="179"/>
      <c r="I43" s="179"/>
      <c r="J43" s="179"/>
      <c r="K43" s="179"/>
      <c r="L43" s="170"/>
      <c r="M43" s="168"/>
      <c r="N43" s="168"/>
      <c r="O43" s="168"/>
      <c r="P43" s="168"/>
      <c r="Q43" s="168"/>
      <c r="R43" s="134"/>
      <c r="S43" s="168"/>
      <c r="T43" s="168"/>
      <c r="U43" s="168"/>
      <c r="V43" s="168"/>
      <c r="W43" s="168"/>
      <c r="X43" s="168"/>
      <c r="Y43" s="170"/>
      <c r="Z43" s="170"/>
      <c r="AA43" s="170"/>
      <c r="AB43" s="170"/>
      <c r="AC43" s="170"/>
      <c r="AD43" s="170"/>
      <c r="AE43" s="170"/>
      <c r="AF43" s="133"/>
      <c r="AG43" s="133"/>
      <c r="AH43" s="133"/>
      <c r="AI43" s="133"/>
      <c r="AJ43" s="133"/>
      <c r="AK43" s="133"/>
      <c r="AL43" s="133"/>
      <c r="AM43" s="133">
        <v>0.23</v>
      </c>
      <c r="AN43" s="133"/>
      <c r="AO43" s="133"/>
      <c r="AP43" s="133"/>
      <c r="AQ43" s="133"/>
    </row>
    <row r="44" spans="1:43" s="135" customFormat="1" ht="15" customHeight="1">
      <c r="A44" s="130"/>
      <c r="B44" s="130" t="s">
        <v>306</v>
      </c>
      <c r="C44" s="130" t="s">
        <v>154</v>
      </c>
      <c r="D44" s="136" t="s">
        <v>209</v>
      </c>
      <c r="E44" s="178" t="s">
        <v>293</v>
      </c>
      <c r="F44" s="132"/>
      <c r="G44" s="179"/>
      <c r="H44" s="179"/>
      <c r="I44" s="179"/>
      <c r="J44" s="179"/>
      <c r="K44" s="179"/>
      <c r="L44" s="170"/>
      <c r="M44" s="168"/>
      <c r="N44" s="168"/>
      <c r="O44" s="168"/>
      <c r="P44" s="168">
        <v>505.61</v>
      </c>
      <c r="Q44" s="168"/>
      <c r="R44" s="134"/>
      <c r="S44" s="168"/>
      <c r="T44" s="168"/>
      <c r="U44" s="168"/>
      <c r="V44" s="168"/>
      <c r="W44" s="168"/>
      <c r="X44" s="168"/>
      <c r="Y44" s="170"/>
      <c r="Z44" s="170"/>
      <c r="AA44" s="170"/>
      <c r="AB44" s="170"/>
      <c r="AC44" s="170"/>
      <c r="AD44" s="170"/>
      <c r="AE44" s="170"/>
      <c r="AF44" s="133"/>
      <c r="AG44" s="133"/>
      <c r="AH44" s="133"/>
      <c r="AI44" s="133"/>
      <c r="AJ44" s="133"/>
      <c r="AK44" s="133"/>
      <c r="AL44" s="133"/>
      <c r="AM44" s="133"/>
      <c r="AN44" s="133"/>
      <c r="AO44" s="133"/>
      <c r="AP44" s="133"/>
      <c r="AQ44" s="133"/>
    </row>
    <row r="45" spans="1:43" s="135" customFormat="1" ht="15" customHeight="1">
      <c r="A45" s="130"/>
      <c r="B45" s="130" t="s">
        <v>211</v>
      </c>
      <c r="C45" s="130" t="s">
        <v>159</v>
      </c>
      <c r="D45" s="131" t="s">
        <v>226</v>
      </c>
      <c r="E45" s="178" t="s">
        <v>294</v>
      </c>
      <c r="F45" s="132"/>
      <c r="G45" s="179"/>
      <c r="H45" s="179"/>
      <c r="I45" s="179"/>
      <c r="J45" s="179"/>
      <c r="K45" s="179"/>
      <c r="L45" s="170"/>
      <c r="M45" s="168"/>
      <c r="N45" s="168"/>
      <c r="O45" s="168"/>
      <c r="P45" s="168"/>
      <c r="Q45" s="168"/>
      <c r="R45" s="134"/>
      <c r="S45" s="168"/>
      <c r="T45" s="168"/>
      <c r="U45" s="168"/>
      <c r="V45" s="168"/>
      <c r="W45" s="168"/>
      <c r="X45" s="168"/>
      <c r="Y45" s="170"/>
      <c r="Z45" s="170"/>
      <c r="AA45" s="170"/>
      <c r="AB45" s="170"/>
      <c r="AC45" s="170"/>
      <c r="AD45" s="170"/>
      <c r="AE45" s="170"/>
      <c r="AF45" s="133"/>
      <c r="AG45" s="133"/>
      <c r="AH45" s="133"/>
      <c r="AI45" s="133"/>
      <c r="AJ45" s="133"/>
      <c r="AK45" s="133"/>
      <c r="AL45" s="133"/>
      <c r="AM45" s="133"/>
      <c r="AN45" s="133"/>
      <c r="AO45" s="133">
        <v>51.44</v>
      </c>
      <c r="AP45" s="133"/>
      <c r="AQ45" s="133"/>
    </row>
    <row r="46" spans="1:43" s="135" customFormat="1" ht="15" customHeight="1">
      <c r="A46" s="130" t="s">
        <v>193</v>
      </c>
      <c r="B46" s="130" t="s">
        <v>194</v>
      </c>
      <c r="C46" s="130" t="s">
        <v>192</v>
      </c>
      <c r="D46" s="131" t="s">
        <v>184</v>
      </c>
      <c r="E46" s="178" t="s">
        <v>295</v>
      </c>
      <c r="F46" s="132"/>
      <c r="G46" s="179"/>
      <c r="H46" s="179"/>
      <c r="I46" s="179"/>
      <c r="J46" s="179"/>
      <c r="K46" s="179"/>
      <c r="L46" s="170"/>
      <c r="M46" s="168"/>
      <c r="N46" s="168"/>
      <c r="O46" s="168"/>
      <c r="P46" s="168"/>
      <c r="Q46" s="168">
        <v>278.09</v>
      </c>
      <c r="R46" s="134"/>
      <c r="S46" s="168"/>
      <c r="T46" s="168"/>
      <c r="U46" s="168"/>
      <c r="V46" s="168"/>
      <c r="W46" s="168"/>
      <c r="X46" s="168"/>
      <c r="Y46" s="170"/>
      <c r="Z46" s="170"/>
      <c r="AA46" s="170"/>
      <c r="AB46" s="170"/>
      <c r="AC46" s="170"/>
      <c r="AD46" s="170"/>
      <c r="AE46" s="170"/>
      <c r="AF46" s="133"/>
      <c r="AG46" s="133"/>
      <c r="AH46" s="133"/>
      <c r="AI46" s="133"/>
      <c r="AJ46" s="133"/>
      <c r="AK46" s="133"/>
      <c r="AL46" s="133"/>
      <c r="AM46" s="133"/>
      <c r="AN46" s="133"/>
      <c r="AO46" s="133"/>
      <c r="AP46" s="133"/>
      <c r="AQ46" s="133"/>
    </row>
    <row r="47" spans="1:43" s="135" customFormat="1" ht="15" customHeight="1">
      <c r="A47" s="130" t="s">
        <v>195</v>
      </c>
      <c r="B47" s="130" t="s">
        <v>189</v>
      </c>
      <c r="C47" s="130" t="s">
        <v>192</v>
      </c>
      <c r="D47" s="131" t="s">
        <v>187</v>
      </c>
      <c r="E47" s="178" t="s">
        <v>296</v>
      </c>
      <c r="F47" s="132"/>
      <c r="G47" s="179"/>
      <c r="H47" s="179"/>
      <c r="I47" s="179"/>
      <c r="J47" s="179"/>
      <c r="K47" s="179"/>
      <c r="L47" s="170"/>
      <c r="M47" s="168"/>
      <c r="N47" s="168"/>
      <c r="O47" s="168"/>
      <c r="P47" s="168"/>
      <c r="Q47" s="168"/>
      <c r="R47" s="134"/>
      <c r="S47" s="168"/>
      <c r="T47" s="168"/>
      <c r="U47" s="171">
        <v>303.37</v>
      </c>
      <c r="V47" s="168"/>
      <c r="W47" s="168"/>
      <c r="X47" s="168"/>
      <c r="Y47" s="170"/>
      <c r="Z47" s="170"/>
      <c r="AA47" s="170"/>
      <c r="AB47" s="170"/>
      <c r="AC47" s="170"/>
      <c r="AD47" s="170"/>
      <c r="AE47" s="170"/>
      <c r="AF47" s="133"/>
      <c r="AG47" s="133"/>
      <c r="AH47" s="133"/>
      <c r="AI47" s="133"/>
      <c r="AJ47" s="133"/>
      <c r="AK47" s="133"/>
      <c r="AL47" s="133"/>
      <c r="AM47" s="133"/>
      <c r="AN47" s="133"/>
      <c r="AO47" s="133"/>
      <c r="AP47" s="133"/>
      <c r="AQ47" s="133"/>
    </row>
    <row r="48" s="135" customFormat="1" ht="12.75" customHeight="1">
      <c r="E48" s="172"/>
    </row>
    <row r="49" s="135" customFormat="1" ht="12.75" customHeight="1">
      <c r="E49" s="173"/>
    </row>
    <row r="50" s="135" customFormat="1" ht="12.75" customHeight="1"/>
    <row r="51" s="135" customFormat="1" ht="12.75" customHeight="1"/>
    <row r="52" s="135" customFormat="1" ht="12.75" customHeight="1"/>
    <row r="53" s="135" customFormat="1" ht="12.75" customHeight="1"/>
    <row r="54" s="135" customFormat="1" ht="12.75" customHeight="1"/>
    <row r="55" s="135" customFormat="1" ht="12.75" customHeight="1"/>
    <row r="56" s="135" customFormat="1" ht="12.75" customHeight="1"/>
    <row r="57" s="135" customFormat="1" ht="12.75" customHeight="1"/>
    <row r="58" s="135" customFormat="1" ht="12.75" customHeight="1"/>
    <row r="59" s="135" customFormat="1" ht="12.75" customHeight="1"/>
    <row r="60" s="135" customFormat="1" ht="12.75" customHeight="1"/>
    <row r="61" s="135" customFormat="1" ht="12.75" customHeight="1"/>
    <row r="62" s="135" customFormat="1" ht="12.75" customHeight="1"/>
    <row r="63" s="135" customFormat="1" ht="12.75" customHeight="1"/>
    <row r="64" s="135" customFormat="1" ht="12.75" customHeight="1"/>
    <row r="65" s="135" customFormat="1" ht="12.75" customHeight="1"/>
    <row r="66" s="135" customFormat="1" ht="12.75" customHeight="1"/>
    <row r="67" s="135" customFormat="1" ht="12.75" customHeight="1"/>
    <row r="68" s="135" customFormat="1" ht="12.75" customHeight="1"/>
    <row r="69" s="135" customFormat="1" ht="12.75" customHeight="1"/>
    <row r="70" s="135" customFormat="1" ht="12.75" customHeight="1"/>
    <row r="71" s="135" customFormat="1" ht="12.75" customHeight="1"/>
    <row r="72" s="135" customFormat="1" ht="12.75" customHeight="1"/>
    <row r="73" s="135" customFormat="1" ht="12.75" customHeight="1"/>
    <row r="74" s="135" customFormat="1" ht="12.75" customHeight="1"/>
    <row r="75" s="135" customFormat="1" ht="12.75" customHeight="1"/>
    <row r="76" s="135" customFormat="1" ht="12.75" customHeight="1"/>
    <row r="77" s="135" customFormat="1" ht="12.75" customHeight="1"/>
    <row r="78" s="135" customFormat="1" ht="12.75" customHeight="1"/>
    <row r="79" s="135" customFormat="1" ht="12.75" customHeight="1"/>
    <row r="80" s="135" customFormat="1" ht="12.75" customHeight="1"/>
    <row r="81" s="135" customFormat="1" ht="12.75" customHeight="1"/>
    <row r="82" s="135" customFormat="1" ht="12.75" customHeight="1"/>
    <row r="83" s="135" customFormat="1" ht="12.75" customHeight="1"/>
    <row r="84" s="135" customFormat="1" ht="12.75" customHeight="1"/>
    <row r="85" s="135" customFormat="1" ht="12.75" customHeight="1"/>
    <row r="86" s="135" customFormat="1" ht="12.75" customHeight="1"/>
    <row r="87" s="135" customFormat="1" ht="12.75" customHeight="1"/>
    <row r="88" s="135" customFormat="1" ht="12.75" customHeight="1"/>
  </sheetData>
  <sheetProtection/>
  <mergeCells count="42">
    <mergeCell ref="AP3:AQ3"/>
    <mergeCell ref="AG6:AG7"/>
    <mergeCell ref="AH6:AH7"/>
    <mergeCell ref="AI6:AI7"/>
    <mergeCell ref="AJ6:AJ7"/>
    <mergeCell ref="AE5:AH5"/>
    <mergeCell ref="AP5:AP7"/>
    <mergeCell ref="AQ5:AQ7"/>
    <mergeCell ref="AE6:AE7"/>
    <mergeCell ref="AF6:AF7"/>
    <mergeCell ref="B5:B7"/>
    <mergeCell ref="C5:C7"/>
    <mergeCell ref="F5:F7"/>
    <mergeCell ref="S6:S7"/>
    <mergeCell ref="R6:R7"/>
    <mergeCell ref="U5:U7"/>
    <mergeCell ref="V5:V7"/>
    <mergeCell ref="W5:W7"/>
    <mergeCell ref="X5:X7"/>
    <mergeCell ref="AD5:AD7"/>
    <mergeCell ref="Y5:Y7"/>
    <mergeCell ref="AO6:AO7"/>
    <mergeCell ref="W4:AC4"/>
    <mergeCell ref="Z5:Z7"/>
    <mergeCell ref="AA5:AA7"/>
    <mergeCell ref="AB5:AB7"/>
    <mergeCell ref="AC5:AC7"/>
    <mergeCell ref="A1:AQ1"/>
    <mergeCell ref="AK6:AK7"/>
    <mergeCell ref="AL6:AL7"/>
    <mergeCell ref="AM6:AM7"/>
    <mergeCell ref="AN6:AN7"/>
    <mergeCell ref="G6:G7"/>
    <mergeCell ref="H6:L6"/>
    <mergeCell ref="T5:T7"/>
    <mergeCell ref="Q6:Q7"/>
    <mergeCell ref="A4:C4"/>
    <mergeCell ref="D4:D7"/>
    <mergeCell ref="E4:E7"/>
    <mergeCell ref="M6:O6"/>
    <mergeCell ref="G5:O5"/>
    <mergeCell ref="A5:A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10"/>
  <sheetViews>
    <sheetView zoomScalePageLayoutView="0" workbookViewId="0" topLeftCell="A1">
      <selection activeCell="K17" sqref="K17"/>
    </sheetView>
  </sheetViews>
  <sheetFormatPr defaultColWidth="9.33203125" defaultRowHeight="11.25"/>
  <cols>
    <col min="1" max="1" width="47.33203125" style="0" customWidth="1"/>
    <col min="2" max="3" width="39.66015625" style="0" customWidth="1"/>
  </cols>
  <sheetData>
    <row r="1" spans="1:3" s="41" customFormat="1" ht="39" customHeight="1">
      <c r="A1" s="275" t="s">
        <v>240</v>
      </c>
      <c r="B1" s="275"/>
      <c r="C1" s="276"/>
    </row>
    <row r="2" spans="1:3" ht="26.25" customHeight="1">
      <c r="A2" s="37"/>
      <c r="B2" s="37"/>
      <c r="C2" s="38" t="s">
        <v>196</v>
      </c>
    </row>
    <row r="3" spans="1:3" s="39" customFormat="1" ht="30" customHeight="1">
      <c r="A3" s="277" t="s">
        <v>197</v>
      </c>
      <c r="B3" s="279" t="s">
        <v>198</v>
      </c>
      <c r="C3" s="280"/>
    </row>
    <row r="4" spans="1:3" s="39" customFormat="1" ht="30" customHeight="1">
      <c r="A4" s="278"/>
      <c r="B4" s="40" t="s">
        <v>241</v>
      </c>
      <c r="C4" s="40" t="s">
        <v>242</v>
      </c>
    </row>
    <row r="5" spans="1:3" ht="28.5" customHeight="1">
      <c r="A5" s="65" t="s">
        <v>199</v>
      </c>
      <c r="B5" s="65"/>
      <c r="C5" s="101"/>
    </row>
    <row r="6" spans="1:3" ht="28.5" customHeight="1">
      <c r="A6" s="65" t="s">
        <v>200</v>
      </c>
      <c r="B6" s="65">
        <v>535.5</v>
      </c>
      <c r="C6" s="65">
        <v>535.5</v>
      </c>
    </row>
    <row r="7" spans="1:3" ht="28.5" customHeight="1">
      <c r="A7" s="65" t="s">
        <v>201</v>
      </c>
      <c r="B7" s="65"/>
      <c r="C7" s="65"/>
    </row>
    <row r="8" spans="1:3" ht="28.5" customHeight="1">
      <c r="A8" s="65" t="s">
        <v>202</v>
      </c>
      <c r="B8" s="65">
        <v>535.5</v>
      </c>
      <c r="C8" s="65">
        <v>535.5</v>
      </c>
    </row>
    <row r="9" spans="1:3" ht="28.5" customHeight="1">
      <c r="A9" s="65" t="s">
        <v>203</v>
      </c>
      <c r="B9" s="101">
        <v>46.098</v>
      </c>
      <c r="C9" s="65">
        <v>44.875</v>
      </c>
    </row>
    <row r="10" ht="19.5" customHeight="1">
      <c r="A10" s="99" t="s">
        <v>204</v>
      </c>
    </row>
  </sheetData>
  <sheetProtection/>
  <mergeCells count="3">
    <mergeCell ref="A1:C1"/>
    <mergeCell ref="A3:A4"/>
    <mergeCell ref="B3:C3"/>
  </mergeCells>
  <printOptions/>
  <pageMargins left="0.75" right="0.75" top="1" bottom="1" header="0.5" footer="0.5"/>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IU48"/>
  <sheetViews>
    <sheetView showGridLines="0" showZeros="0" zoomScalePageLayoutView="0" workbookViewId="0" topLeftCell="E1">
      <selection activeCell="L20" sqref="L20"/>
    </sheetView>
  </sheetViews>
  <sheetFormatPr defaultColWidth="6.83203125" defaultRowHeight="11.25"/>
  <cols>
    <col min="1" max="1" width="40.83203125" style="20" customWidth="1"/>
    <col min="2" max="3" width="6.83203125" style="20" customWidth="1"/>
    <col min="4" max="4" width="6.83203125" style="3" customWidth="1"/>
    <col min="5" max="5" width="40.83203125" style="20" customWidth="1"/>
    <col min="6" max="10" width="11.83203125" style="20" customWidth="1"/>
    <col min="11" max="13" width="6.83203125" style="20" customWidth="1"/>
    <col min="14" max="14" width="11.16015625" style="20" customWidth="1"/>
    <col min="15" max="255" width="6.66015625" style="20" customWidth="1"/>
  </cols>
  <sheetData>
    <row r="1" spans="1:255" ht="27.75" customHeight="1">
      <c r="A1" s="21" t="s">
        <v>135</v>
      </c>
      <c r="B1" s="22"/>
      <c r="C1" s="22"/>
      <c r="D1" s="22"/>
      <c r="E1" s="22"/>
      <c r="F1" s="22"/>
      <c r="G1" s="22"/>
      <c r="H1" s="22"/>
      <c r="I1" s="22"/>
      <c r="J1" s="2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14" s="1" customFormat="1" ht="16.5" customHeight="1">
      <c r="A2" s="6"/>
      <c r="B2" s="6"/>
      <c r="C2" s="6"/>
      <c r="D2" s="6"/>
      <c r="E2" s="23"/>
      <c r="F2" s="6"/>
      <c r="G2" s="6"/>
      <c r="H2" s="24"/>
      <c r="I2" s="27"/>
      <c r="J2" s="12" t="s">
        <v>11</v>
      </c>
      <c r="K2" s="6"/>
      <c r="L2" s="6"/>
      <c r="M2" s="6"/>
      <c r="N2" s="6"/>
    </row>
    <row r="3" spans="1:255" ht="22.5" customHeight="1">
      <c r="A3" s="265" t="s">
        <v>1</v>
      </c>
      <c r="B3" s="16" t="s">
        <v>12</v>
      </c>
      <c r="C3" s="16"/>
      <c r="D3" s="19"/>
      <c r="E3" s="282" t="s">
        <v>16</v>
      </c>
      <c r="F3" s="281" t="s">
        <v>2</v>
      </c>
      <c r="G3" s="281" t="s">
        <v>7</v>
      </c>
      <c r="H3" s="281" t="s">
        <v>8</v>
      </c>
      <c r="I3" s="263" t="s">
        <v>9</v>
      </c>
      <c r="J3" s="250" t="s">
        <v>10</v>
      </c>
      <c r="K3" s="26"/>
      <c r="L3" s="26"/>
      <c r="M3" s="26"/>
      <c r="N3" s="26"/>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65"/>
      <c r="B4" s="17" t="s">
        <v>13</v>
      </c>
      <c r="C4" s="17" t="s">
        <v>14</v>
      </c>
      <c r="D4" s="17" t="s">
        <v>15</v>
      </c>
      <c r="E4" s="282"/>
      <c r="F4" s="281"/>
      <c r="G4" s="281"/>
      <c r="H4" s="281"/>
      <c r="I4" s="263"/>
      <c r="J4" s="250"/>
      <c r="K4" s="26"/>
      <c r="L4" s="26"/>
      <c r="M4" s="26"/>
      <c r="N4" s="2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14" s="2" customFormat="1" ht="19.5" customHeight="1">
      <c r="A5" s="9"/>
      <c r="B5" s="25"/>
      <c r="C5" s="25"/>
      <c r="D5" s="25"/>
      <c r="E5" s="18"/>
      <c r="F5" s="10"/>
      <c r="G5" s="10"/>
      <c r="H5" s="10"/>
      <c r="I5" s="10"/>
      <c r="J5" s="10"/>
      <c r="K5" s="14"/>
      <c r="L5" s="14"/>
      <c r="M5" s="14"/>
      <c r="N5" s="14"/>
    </row>
    <row r="6" spans="1:255" ht="26.25" customHeight="1">
      <c r="A6" s="98"/>
      <c r="B6" s="98"/>
      <c r="C6" s="98"/>
      <c r="D6" s="98"/>
      <c r="E6" s="98"/>
      <c r="F6" s="98"/>
      <c r="G6" s="98"/>
      <c r="H6" s="98"/>
      <c r="I6" s="98"/>
      <c r="J6" s="9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5.75" customHeight="1">
      <c r="A7" s="42"/>
      <c r="B7" s="42"/>
      <c r="C7" s="42"/>
      <c r="D7" s="65"/>
      <c r="E7" s="42"/>
      <c r="F7" s="42"/>
      <c r="G7" s="42"/>
      <c r="H7" s="42"/>
      <c r="I7" s="42"/>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5.75" customHeight="1">
      <c r="A8" s="42"/>
      <c r="B8" s="42"/>
      <c r="C8" s="42"/>
      <c r="D8" s="65"/>
      <c r="E8" s="42"/>
      <c r="F8" s="42"/>
      <c r="G8" s="42"/>
      <c r="H8" s="42"/>
      <c r="I8" s="42"/>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5.75" customHeight="1">
      <c r="A9" s="42"/>
      <c r="B9" s="42"/>
      <c r="C9" s="42"/>
      <c r="D9" s="65"/>
      <c r="E9" s="65"/>
      <c r="F9" s="65"/>
      <c r="G9" s="65"/>
      <c r="H9" s="42"/>
      <c r="I9" s="42"/>
      <c r="J9" s="42"/>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75" customHeight="1">
      <c r="A10" s="42"/>
      <c r="B10" s="65"/>
      <c r="C10" s="65"/>
      <c r="D10" s="65"/>
      <c r="E10" s="65"/>
      <c r="F10" s="65"/>
      <c r="G10" s="65"/>
      <c r="H10" s="42"/>
      <c r="I10" s="42"/>
      <c r="J10" s="4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75" customHeight="1">
      <c r="A11" s="42"/>
      <c r="B11" s="65"/>
      <c r="C11" s="65"/>
      <c r="D11" s="65"/>
      <c r="E11" s="65"/>
      <c r="F11" s="65"/>
      <c r="G11" s="65"/>
      <c r="H11" s="42"/>
      <c r="I11" s="42"/>
      <c r="J11" s="42"/>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75" customHeight="1">
      <c r="A12" s="42"/>
      <c r="B12" s="65"/>
      <c r="C12" s="65"/>
      <c r="D12" s="65"/>
      <c r="E12" s="65"/>
      <c r="F12" s="65"/>
      <c r="G12" s="65"/>
      <c r="H12" s="42"/>
      <c r="I12" s="42"/>
      <c r="J12" s="4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75" customHeight="1">
      <c r="A13" s="65"/>
      <c r="B13" s="42"/>
      <c r="C13" s="65"/>
      <c r="D13" s="65"/>
      <c r="E13" s="65"/>
      <c r="F13" s="65"/>
      <c r="G13" s="65"/>
      <c r="H13" s="42"/>
      <c r="I13" s="42"/>
      <c r="J13" s="6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75" customHeight="1">
      <c r="A14" s="65"/>
      <c r="B14" s="65"/>
      <c r="C14" s="65"/>
      <c r="D14" s="65"/>
      <c r="E14" s="65"/>
      <c r="F14" s="65"/>
      <c r="G14" s="65"/>
      <c r="H14" s="42"/>
      <c r="I14" s="42"/>
      <c r="J14" s="6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75" customHeight="1">
      <c r="A15" s="65"/>
      <c r="B15" s="65"/>
      <c r="C15" s="65"/>
      <c r="D15" s="65"/>
      <c r="E15" s="65"/>
      <c r="F15" s="65"/>
      <c r="G15" s="65"/>
      <c r="H15" s="65"/>
      <c r="I15" s="65"/>
      <c r="J15" s="6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75" customHeight="1">
      <c r="A16" s="65"/>
      <c r="B16" s="65"/>
      <c r="C16" s="65"/>
      <c r="D16" s="65"/>
      <c r="E16" s="65"/>
      <c r="F16" s="65"/>
      <c r="G16" s="65"/>
      <c r="H16" s="65"/>
      <c r="I16" s="65"/>
      <c r="J16" s="6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s="65"/>
      <c r="B17" s="65"/>
      <c r="C17" s="65"/>
      <c r="D17" s="65"/>
      <c r="E17" s="65"/>
      <c r="F17" s="65"/>
      <c r="G17" s="65"/>
      <c r="H17" s="65"/>
      <c r="I17" s="65"/>
      <c r="J17" s="6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s="65"/>
      <c r="B18" s="65"/>
      <c r="C18" s="65"/>
      <c r="D18" s="65"/>
      <c r="E18" s="65"/>
      <c r="F18" s="65"/>
      <c r="G18" s="65"/>
      <c r="H18" s="65"/>
      <c r="I18" s="65"/>
      <c r="J18" s="6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ustomHeight="1">
      <c r="A19" s="65"/>
      <c r="B19" s="65"/>
      <c r="C19" s="65"/>
      <c r="D19" s="65"/>
      <c r="E19" s="65"/>
      <c r="F19" s="65"/>
      <c r="G19" s="65"/>
      <c r="H19" s="65"/>
      <c r="I19" s="65"/>
      <c r="J19" s="6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75" customHeight="1">
      <c r="A20" s="65"/>
      <c r="B20" s="65"/>
      <c r="C20" s="65"/>
      <c r="D20" s="65"/>
      <c r="E20" s="65"/>
      <c r="F20" s="65"/>
      <c r="G20" s="65"/>
      <c r="H20" s="65"/>
      <c r="I20" s="65"/>
      <c r="J20" s="6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75" customHeight="1">
      <c r="A21" s="65"/>
      <c r="B21" s="65"/>
      <c r="C21" s="65"/>
      <c r="D21" s="65"/>
      <c r="E21" s="65"/>
      <c r="F21" s="65"/>
      <c r="G21" s="65"/>
      <c r="H21" s="65"/>
      <c r="I21" s="65"/>
      <c r="J21" s="6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75" customHeight="1">
      <c r="A22" s="65"/>
      <c r="B22" s="65"/>
      <c r="C22" s="65"/>
      <c r="D22" s="65"/>
      <c r="E22" s="65"/>
      <c r="F22" s="65"/>
      <c r="G22" s="65"/>
      <c r="H22" s="65"/>
      <c r="I22" s="65"/>
      <c r="J22" s="6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7.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1.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1.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1.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1.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1.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1.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1.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1.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1.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1.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1.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1.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1.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1.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1.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1.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4:255" ht="11.25" customHeight="1">
      <c r="D43" s="20"/>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4:255" ht="11.25" customHeight="1">
      <c r="D44" s="20"/>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4:255" ht="11.25" customHeight="1">
      <c r="D45" s="20"/>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4:255" ht="11.25" customHeight="1">
      <c r="D46" s="20"/>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4:255" ht="11.25" customHeight="1">
      <c r="D47" s="20"/>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1.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sheetData>
  <sheetProtection formatCells="0" formatColumns="0" formatRows="0"/>
  <mergeCells count="7">
    <mergeCell ref="H3:H4"/>
    <mergeCell ref="I3:I4"/>
    <mergeCell ref="J3:J4"/>
    <mergeCell ref="A3:A4"/>
    <mergeCell ref="E3:E4"/>
    <mergeCell ref="F3:F4"/>
    <mergeCell ref="G3:G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2019-02-19T04:58:31Z</cp:lastPrinted>
  <dcterms:created xsi:type="dcterms:W3CDTF">2014-05-29T03:28:28Z</dcterms:created>
  <dcterms:modified xsi:type="dcterms:W3CDTF">2019-03-28T05:25:28Z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EDOID">
    <vt:r8>6752380</vt:r8>
  </property>
</Properties>
</file>